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4\"/>
    </mc:Choice>
  </mc:AlternateContent>
  <bookViews>
    <workbookView xWindow="120" yWindow="105" windowWidth="15180" windowHeight="8070"/>
  </bookViews>
  <sheets>
    <sheet name="All Data" sheetId="1" r:id="rId1"/>
    <sheet name="Regression All" sheetId="14" r:id="rId2"/>
    <sheet name="Recent Data" sheetId="8" r:id="rId3"/>
    <sheet name="Total CostVsUnits ProducedData" sheetId="4" state="hidden" r:id="rId4"/>
    <sheet name="_STDS_DG38E8C3B8" sheetId="11" state="hidden" r:id="rId5"/>
    <sheet name="_STDS_DG3A8382B2" sheetId="12" state="hidden" r:id="rId6"/>
    <sheet name="Regression Recent" sheetId="13" r:id="rId7"/>
  </sheets>
  <definedNames>
    <definedName name="PalisadeReportWorksheetCreatedBy" localSheetId="1" hidden="1">"StatTools"</definedName>
    <definedName name="PalisadeReportWorksheetCreatedBy" localSheetId="6" hidden="1">"StatTools"</definedName>
    <definedName name="ST_Month">'All Data'!$A$2:$A$49</definedName>
    <definedName name="ST_Month_2">'Recent Data'!$A$2:$A$31</definedName>
    <definedName name="ST_TotalCost">'All Data'!$C$2:$C$49</definedName>
    <definedName name="ST_TotalCost_2">'Recent Data'!$C$2:$C$31</definedName>
    <definedName name="ST_UnitsProduced">'All Data'!$B$2:$B$49</definedName>
    <definedName name="ST_UnitsProduced_2">'Recent Data'!$B$2:$B$31</definedName>
    <definedName name="StatToolsHeader" localSheetId="1">'Regression All'!$1:$5</definedName>
    <definedName name="StatToolsHeader" localSheetId="6">'Regression Recent'!$1:$5</definedName>
    <definedName name="STWBD_StatToolsRegression_blockList" hidden="1">"-1"</definedName>
    <definedName name="STWBD_StatToolsRegression_ConfidenceLevel" hidden="1">" .95"</definedName>
    <definedName name="STWBD_StatToolsRegression_FValueToEnter" hidden="1">" 2.2"</definedName>
    <definedName name="STWBD_StatToolsRegression_FValueToLeave" hidden="1">" 1.1"</definedName>
    <definedName name="STWBD_StatToolsRegression_GraphFittedValueVsActualYValue" hidden="1">"FALSE"</definedName>
    <definedName name="STWBD_StatToolsRegression_GraphFittedValueVsXValue" hidden="1">"FALSE"</definedName>
    <definedName name="STWBD_StatToolsRegression_GraphResidualVsFittedValue" hidden="1">"TRUE"</definedName>
    <definedName name="STWBD_StatToolsRegression_GraphResidualVsXValue" hidden="1">"FALSE"</definedName>
    <definedName name="STWBD_StatToolsRegression_HasDefaultInfo" hidden="1">"TRUE"</definedName>
    <definedName name="STWBD_StatToolsRegression_IncludePrediction" hidden="1">"FALSE"</definedName>
    <definedName name="STWBD_StatToolsRegression_IncludeSteps" hidden="1">"FALSE"</definedName>
    <definedName name="STWBD_StatToolsRegression_NumberOfBlocks" hidden="1">" 0"</definedName>
    <definedName name="STWBD_StatToolsRegression_pValueToEnter" hidden="1">" .05"</definedName>
    <definedName name="STWBD_StatToolsRegression_pValueToLeave" hidden="1">" .1"</definedName>
    <definedName name="STWBD_StatToolsRegression_RegressionType" hidden="1">" 0"</definedName>
    <definedName name="STWBD_StatToolsRegression_throughOrigin" hidden="1">"FALSE"</definedName>
    <definedName name="STWBD_StatToolsRegression_useFValue" hidden="1">"FALSE"</definedName>
    <definedName name="STWBD_StatToolsRegression_usePValue" hidden="1">"TRUE"</definedName>
    <definedName name="STWBD_StatToolsRegression_VariableDependent" hidden="1">"U_x0001_VG5570BC8_x0001_"</definedName>
    <definedName name="STWBD_StatToolsRegression_VariableListIndependent" hidden="1">1</definedName>
    <definedName name="STWBD_StatToolsRegression_VariableListIndependent_1" hidden="1">"U_x0001_VG19138E3A_x0001_"</definedName>
    <definedName name="STWBD_StatToolsRegression_VarSelectorDefaultDataSet" hidden="1">"DG38E8C3B8"</definedName>
    <definedName name="STWBD_StatToolsScatterplot_DisplayCorrelationCoefficient" hidden="1">"TRUE"</definedName>
    <definedName name="STWBD_StatToolsScatterplot_HasDefaultInfo" hidden="1">"TRUE"</definedName>
    <definedName name="STWBD_StatToolsScatterplot_VarSelectorDefaultDataSet" hidden="1">"DG38E8C3B8"</definedName>
    <definedName name="STWBD_StatToolsScatterplot_XVariableList" hidden="1">1</definedName>
    <definedName name="STWBD_StatToolsScatterplot_XVariableList_1" hidden="1">"U_x0001_VG19138E3A_x0001_"</definedName>
    <definedName name="STWBD_StatToolsScatterplot_YVariableList" hidden="1">1</definedName>
    <definedName name="STWBD_StatToolsScatterplot_YVariableList_1" hidden="1">"U_x0001_VG5570BC8_x0001_"</definedName>
  </definedNames>
  <calcPr calcId="152511" iterate="1"/>
</workbook>
</file>

<file path=xl/calcChain.xml><?xml version="1.0" encoding="utf-8"?>
<calcChain xmlns="http://schemas.openxmlformats.org/spreadsheetml/2006/main">
  <c r="J9" i="14" l="1"/>
  <c r="B9" i="11"/>
  <c r="B9" i="12"/>
  <c r="J9" i="13"/>
  <c r="B19" i="12"/>
  <c r="B16" i="12"/>
  <c r="B13" i="12"/>
  <c r="B7" i="12"/>
  <c r="B3" i="12"/>
  <c r="B19" i="11"/>
  <c r="B16" i="11"/>
  <c r="B13" i="11"/>
  <c r="B7" i="11"/>
  <c r="B3" i="11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B1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1" i="4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B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correlation between the actual Y values and the fitted Y values.</t>
        </r>
      </text>
    </comment>
    <comment ref="C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Predicted Y values found by substituting into the regression equation.</t>
        </r>
      </text>
    </comment>
    <comment ref="D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Actual Y value minus fitted Y value.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B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This is the correlation between the actual Y values and the fitted Y values.</t>
        </r>
      </text>
    </comment>
    <comment ref="C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Predicted Y values found by substituting into the regression equation.</t>
        </r>
      </text>
    </comment>
    <comment ref="D43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Actual Y value minus fitted Y value.</t>
        </r>
      </text>
    </comment>
  </commentList>
</comments>
</file>

<file path=xl/sharedStrings.xml><?xml version="1.0" encoding="utf-8"?>
<sst xmlns="http://schemas.openxmlformats.org/spreadsheetml/2006/main" count="178" uniqueCount="92">
  <si>
    <t>Month</t>
  </si>
  <si>
    <t>Units Produced</t>
  </si>
  <si>
    <t>Total Cost</t>
  </si>
  <si>
    <t>Name</t>
  </si>
  <si>
    <t>GUID</t>
  </si>
  <si>
    <t>DG38E8C3B8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</si>
  <si>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</si>
  <si>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</si>
  <si>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</si>
  <si>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</si>
  <si>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</si>
  <si>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</si>
  <si>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</si>
  <si>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</si>
  <si>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</si>
  <si>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</si>
  <si>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VGD389477</t>
  </si>
  <si>
    <t>var1</t>
  </si>
  <si>
    <t>ST_Month</t>
  </si>
  <si>
    <t>1 : Ranges</t>
  </si>
  <si>
    <t>1 : MultiRefs</t>
  </si>
  <si>
    <t>2 : Info</t>
  </si>
  <si>
    <t>VG19138E3A</t>
  </si>
  <si>
    <t>var2</t>
  </si>
  <si>
    <t>ST_UnitsProduced</t>
  </si>
  <si>
    <t>2 : Ranges</t>
  </si>
  <si>
    <t>2 : MultiRefs</t>
  </si>
  <si>
    <t>3 : Info</t>
  </si>
  <si>
    <t>VG5570BC8</t>
  </si>
  <si>
    <t>var3</t>
  </si>
  <si>
    <t>ST_TotalCost</t>
  </si>
  <si>
    <t>3 : Ranges</t>
  </si>
  <si>
    <t>3 : MultiRefs</t>
  </si>
  <si>
    <t>ANOVA Table</t>
  </si>
  <si>
    <t>Regression Table</t>
  </si>
  <si>
    <t>Multiple</t>
  </si>
  <si>
    <t>R</t>
  </si>
  <si>
    <t>R-Square</t>
  </si>
  <si>
    <t>Adjusted</t>
  </si>
  <si>
    <t>Estimate</t>
  </si>
  <si>
    <t>Summary</t>
  </si>
  <si>
    <t>Degrees of</t>
  </si>
  <si>
    <t>Freedom</t>
  </si>
  <si>
    <t>Squares</t>
  </si>
  <si>
    <t xml:space="preserve">Mean of </t>
  </si>
  <si>
    <t>F-Ratio</t>
  </si>
  <si>
    <t>p-Value</t>
  </si>
  <si>
    <t>Explained</t>
  </si>
  <si>
    <t>Unexplained</t>
  </si>
  <si>
    <t>Coefficient</t>
  </si>
  <si>
    <t>Standard</t>
  </si>
  <si>
    <t>Error</t>
  </si>
  <si>
    <t>t-Value</t>
  </si>
  <si>
    <t>Lower</t>
  </si>
  <si>
    <t>Upper</t>
  </si>
  <si>
    <t>Constant</t>
  </si>
  <si>
    <t>DG3A8382B2</t>
  </si>
  <si>
    <t>VG2BDEDFD9</t>
  </si>
  <si>
    <t>ST_Month_2</t>
  </si>
  <si>
    <t>VG1C31FE63</t>
  </si>
  <si>
    <t>ST_UnitsProduced_2</t>
  </si>
  <si>
    <t>VG3B6437EE</t>
  </si>
  <si>
    <t>ST_TotalCost_2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</si>
  <si>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</si>
  <si>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</si>
  <si>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</si>
  <si>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</si>
  <si>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</si>
  <si>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</si>
  <si>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</si>
  <si>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</si>
  <si>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</si>
  <si>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All Data</t>
  </si>
  <si>
    <t>Recent Data</t>
  </si>
  <si>
    <t>StatTools Report</t>
  </si>
  <si>
    <t>Analysis:</t>
  </si>
  <si>
    <t>Regression</t>
  </si>
  <si>
    <t>Performed By:</t>
  </si>
  <si>
    <t xml:space="preserve"> Chris Albright</t>
  </si>
  <si>
    <t>Date:</t>
  </si>
  <si>
    <t>Friday, August 06, 2010</t>
  </si>
  <si>
    <t>Updating:</t>
  </si>
  <si>
    <t>Static</t>
  </si>
  <si>
    <t>Graph Data</t>
  </si>
  <si>
    <t xml:space="preserve">StErr of </t>
  </si>
  <si>
    <t xml:space="preserve">Sum of </t>
  </si>
  <si>
    <t>Confidence Interval 95%</t>
  </si>
  <si>
    <t>Fit</t>
  </si>
  <si>
    <t>Residual</t>
  </si>
  <si>
    <t>Prediction month 49</t>
  </si>
  <si>
    <t>Units produced</t>
  </si>
  <si>
    <t>Predicted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</si>
</sst>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[&lt;0.0001]&quot;&lt; 0.0001&quot;;0.0000"/>
    <numFmt numFmtId="166" formatCode="0.0"/>
  </numFmts>
  <fonts count="10" x14ac:knownFonts="1">
    <font>
      <sz val="11"/>
      <name val="Calibri"/>
      <family val="2"/>
    </font>
    <font>
      <sz val="8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" fillId="2" borderId="0" xfId="0" applyFont="1" applyFill="1"/>
    <xf numFmtId="0" fontId="1" fillId="2" borderId="1" xfId="0" applyFont="1" applyFill="1" applyBorder="1"/>
    <xf numFmtId="0" fontId="5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7" fillId="0" borderId="2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/>
    <xf numFmtId="166" fontId="0" fillId="3" borderId="0" xfId="0" applyNumberFormat="1" applyFill="1"/>
    <xf numFmtId="49" fontId="5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5" fillId="0" borderId="0" xfId="0" applyNumberFormat="1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Residual vs Fit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'Regression All'!$C$44:$C$91</c:f>
              <c:numCache>
                <c:formatCode>General</c:formatCode>
                <c:ptCount val="48"/>
                <c:pt idx="0">
                  <c:v>25786.212634426221</c:v>
                </c:pt>
                <c:pt idx="1">
                  <c:v>25524.741336749863</c:v>
                </c:pt>
                <c:pt idx="2">
                  <c:v>28069.728634133098</c:v>
                </c:pt>
                <c:pt idx="3">
                  <c:v>27285.314741104019</c:v>
                </c:pt>
                <c:pt idx="4">
                  <c:v>29115.61382483854</c:v>
                </c:pt>
                <c:pt idx="5">
                  <c:v>28034.865794442918</c:v>
                </c:pt>
                <c:pt idx="6">
                  <c:v>27389.903260174564</c:v>
                </c:pt>
                <c:pt idx="7">
                  <c:v>28435.788450880005</c:v>
                </c:pt>
                <c:pt idx="8">
                  <c:v>24775.190283410964</c:v>
                </c:pt>
                <c:pt idx="9">
                  <c:v>27860.551595992012</c:v>
                </c:pt>
                <c:pt idx="10">
                  <c:v>27843.12017614692</c:v>
                </c:pt>
                <c:pt idx="11">
                  <c:v>27006.412023582569</c:v>
                </c:pt>
                <c:pt idx="12">
                  <c:v>27006.412023582569</c:v>
                </c:pt>
                <c:pt idx="13">
                  <c:v>29760.576359106894</c:v>
                </c:pt>
                <c:pt idx="14">
                  <c:v>25751.349794736045</c:v>
                </c:pt>
                <c:pt idx="15">
                  <c:v>26779.80356559639</c:v>
                </c:pt>
                <c:pt idx="16">
                  <c:v>29028.456725613087</c:v>
                </c:pt>
                <c:pt idx="17">
                  <c:v>28697.259748556364</c:v>
                </c:pt>
                <c:pt idx="18">
                  <c:v>27093.569122808025</c:v>
                </c:pt>
                <c:pt idx="19">
                  <c:v>29220.202343909084</c:v>
                </c:pt>
                <c:pt idx="20">
                  <c:v>26431.175168694579</c:v>
                </c:pt>
                <c:pt idx="21">
                  <c:v>27233.020481568747</c:v>
                </c:pt>
                <c:pt idx="22">
                  <c:v>26448.606588539667</c:v>
                </c:pt>
                <c:pt idx="23">
                  <c:v>26239.429550398581</c:v>
                </c:pt>
                <c:pt idx="24">
                  <c:v>25646.7612756655</c:v>
                </c:pt>
                <c:pt idx="25">
                  <c:v>27093.569122808025</c:v>
                </c:pt>
                <c:pt idx="26">
                  <c:v>26901.823504512024</c:v>
                </c:pt>
                <c:pt idx="27">
                  <c:v>28557.808389795639</c:v>
                </c:pt>
                <c:pt idx="28">
                  <c:v>27302.746160949111</c:v>
                </c:pt>
                <c:pt idx="29">
                  <c:v>28052.29721428801</c:v>
                </c:pt>
                <c:pt idx="30">
                  <c:v>28592.671229485819</c:v>
                </c:pt>
                <c:pt idx="31">
                  <c:v>28209.179992893827</c:v>
                </c:pt>
                <c:pt idx="32">
                  <c:v>24269.679107903336</c:v>
                </c:pt>
                <c:pt idx="33">
                  <c:v>26622.920786990573</c:v>
                </c:pt>
                <c:pt idx="34">
                  <c:v>26692.646466370938</c:v>
                </c:pt>
                <c:pt idx="35">
                  <c:v>28139.454313513463</c:v>
                </c:pt>
                <c:pt idx="36">
                  <c:v>28261.4742524291</c:v>
                </c:pt>
                <c:pt idx="37">
                  <c:v>29882.59629802253</c:v>
                </c:pt>
                <c:pt idx="38">
                  <c:v>26954.117764047296</c:v>
                </c:pt>
                <c:pt idx="39">
                  <c:v>25245.838619228412</c:v>
                </c:pt>
                <c:pt idx="40">
                  <c:v>27616.511718160742</c:v>
                </c:pt>
                <c:pt idx="41">
                  <c:v>29185.3395042189</c:v>
                </c:pt>
                <c:pt idx="42">
                  <c:v>27372.471840329476</c:v>
                </c:pt>
                <c:pt idx="43">
                  <c:v>26396.312329004395</c:v>
                </c:pt>
                <c:pt idx="44">
                  <c:v>27668.805977696014</c:v>
                </c:pt>
                <c:pt idx="45">
                  <c:v>28296.337092119276</c:v>
                </c:pt>
                <c:pt idx="46">
                  <c:v>27511.923199090197</c:v>
                </c:pt>
                <c:pt idx="47">
                  <c:v>26117.409611482944</c:v>
                </c:pt>
              </c:numCache>
            </c:numRef>
          </c:xVal>
          <c:yVal>
            <c:numRef>
              <c:f>'Regression All'!$D$44:$D$91</c:f>
              <c:numCache>
                <c:formatCode>General</c:formatCode>
                <c:ptCount val="48"/>
                <c:pt idx="0">
                  <c:v>6097.7873655737785</c:v>
                </c:pt>
                <c:pt idx="1">
                  <c:v>3728.258663250137</c:v>
                </c:pt>
                <c:pt idx="2">
                  <c:v>4661.2713658669018</c:v>
                </c:pt>
                <c:pt idx="3">
                  <c:v>4688.685258895981</c:v>
                </c:pt>
                <c:pt idx="4">
                  <c:v>7584.3861751614604</c:v>
                </c:pt>
                <c:pt idx="5">
                  <c:v>396.13420555708217</c:v>
                </c:pt>
                <c:pt idx="6">
                  <c:v>1264.0967398254361</c:v>
                </c:pt>
                <c:pt idx="7">
                  <c:v>6797.2115491199947</c:v>
                </c:pt>
                <c:pt idx="8">
                  <c:v>3777.8097165890358</c:v>
                </c:pt>
                <c:pt idx="9">
                  <c:v>1402.4484040079878</c:v>
                </c:pt>
                <c:pt idx="10">
                  <c:v>7785.8798238530799</c:v>
                </c:pt>
                <c:pt idx="11">
                  <c:v>4753.5879764174315</c:v>
                </c:pt>
                <c:pt idx="12">
                  <c:v>2946.5879764174315</c:v>
                </c:pt>
                <c:pt idx="13">
                  <c:v>2808.4236408931065</c:v>
                </c:pt>
                <c:pt idx="14">
                  <c:v>5477.6502052639553</c:v>
                </c:pt>
                <c:pt idx="15">
                  <c:v>2919.1964344036096</c:v>
                </c:pt>
                <c:pt idx="16">
                  <c:v>3078.5432743869133</c:v>
                </c:pt>
                <c:pt idx="17">
                  <c:v>4494.7402514436362</c:v>
                </c:pt>
                <c:pt idx="18">
                  <c:v>-2176.569122808025</c:v>
                </c:pt>
                <c:pt idx="19">
                  <c:v>-1754.2023439090844</c:v>
                </c:pt>
                <c:pt idx="20">
                  <c:v>-1178.175168694579</c:v>
                </c:pt>
                <c:pt idx="21">
                  <c:v>-2956.0204815687466</c:v>
                </c:pt>
                <c:pt idx="22">
                  <c:v>-1601.6065885396674</c:v>
                </c:pt>
                <c:pt idx="23">
                  <c:v>-3113.4295503985813</c:v>
                </c:pt>
                <c:pt idx="24">
                  <c:v>-2485.7612756654999</c:v>
                </c:pt>
                <c:pt idx="25">
                  <c:v>-3173.569122808025</c:v>
                </c:pt>
                <c:pt idx="26">
                  <c:v>-2405.8235045120236</c:v>
                </c:pt>
                <c:pt idx="27">
                  <c:v>-2715.8083897956385</c:v>
                </c:pt>
                <c:pt idx="28">
                  <c:v>-1614.7461609491111</c:v>
                </c:pt>
                <c:pt idx="29">
                  <c:v>-3521.2972142880099</c:v>
                </c:pt>
                <c:pt idx="30">
                  <c:v>-3552.6712294858189</c:v>
                </c:pt>
                <c:pt idx="31">
                  <c:v>-2861.1799928938271</c:v>
                </c:pt>
                <c:pt idx="32">
                  <c:v>-1260.6791079033355</c:v>
                </c:pt>
                <c:pt idx="33">
                  <c:v>-2177.9207869905731</c:v>
                </c:pt>
                <c:pt idx="34">
                  <c:v>-2983.6464663709376</c:v>
                </c:pt>
                <c:pt idx="35">
                  <c:v>-2510.4543135134627</c:v>
                </c:pt>
                <c:pt idx="36">
                  <c:v>-1510.4742524290996</c:v>
                </c:pt>
                <c:pt idx="37">
                  <c:v>-3706.5962980225304</c:v>
                </c:pt>
                <c:pt idx="38">
                  <c:v>-1878.1177640472961</c:v>
                </c:pt>
                <c:pt idx="39">
                  <c:v>-1671.8386192284124</c:v>
                </c:pt>
                <c:pt idx="40">
                  <c:v>-2883.511718160742</c:v>
                </c:pt>
                <c:pt idx="41">
                  <c:v>-1531.3395042189004</c:v>
                </c:pt>
                <c:pt idx="42">
                  <c:v>-3784.4718403294755</c:v>
                </c:pt>
                <c:pt idx="43">
                  <c:v>-3423.312329004395</c:v>
                </c:pt>
                <c:pt idx="44">
                  <c:v>-4082.8059776960145</c:v>
                </c:pt>
                <c:pt idx="45">
                  <c:v>-3591.3370921192763</c:v>
                </c:pt>
                <c:pt idx="46">
                  <c:v>-1243.9231990901972</c:v>
                </c:pt>
                <c:pt idx="47">
                  <c:v>-1311.4096114829445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068424"/>
        <c:axId val="689068816"/>
      </c:scatterChart>
      <c:valAx>
        <c:axId val="68906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Fit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89068816"/>
        <c:crosses val="autoZero"/>
        <c:crossBetween val="midCat"/>
      </c:valAx>
      <c:valAx>
        <c:axId val="68906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Residual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89068424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Residual vs Fit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'Regression Recent'!$C$44:$C$73</c:f>
              <c:numCache>
                <c:formatCode>General</c:formatCode>
                <c:ptCount val="30"/>
                <c:pt idx="0">
                  <c:v>24657.321242254831</c:v>
                </c:pt>
                <c:pt idx="1">
                  <c:v>26264.543548596568</c:v>
                </c:pt>
                <c:pt idx="2">
                  <c:v>24156.711015689372</c:v>
                </c:pt>
                <c:pt idx="3">
                  <c:v>24762.712868900191</c:v>
                </c:pt>
                <c:pt idx="4">
                  <c:v>24169.884969020044</c:v>
                </c:pt>
                <c:pt idx="5">
                  <c:v>24011.797529052004</c:v>
                </c:pt>
                <c:pt idx="6">
                  <c:v>23563.883115809222</c:v>
                </c:pt>
                <c:pt idx="7">
                  <c:v>24657.321242254831</c:v>
                </c:pt>
                <c:pt idx="8">
                  <c:v>24512.40775561746</c:v>
                </c:pt>
                <c:pt idx="9">
                  <c:v>25763.933322031109</c:v>
                </c:pt>
                <c:pt idx="10">
                  <c:v>24815.408682222871</c:v>
                </c:pt>
                <c:pt idx="11">
                  <c:v>25381.888675441682</c:v>
                </c:pt>
                <c:pt idx="12">
                  <c:v>25790.281228692449</c:v>
                </c:pt>
                <c:pt idx="13">
                  <c:v>25500.45425541771</c:v>
                </c:pt>
                <c:pt idx="14">
                  <c:v>22523.140802686296</c:v>
                </c:pt>
                <c:pt idx="15">
                  <c:v>24301.62450232674</c:v>
                </c:pt>
                <c:pt idx="16">
                  <c:v>24354.32031564942</c:v>
                </c:pt>
                <c:pt idx="17">
                  <c:v>25447.75844209503</c:v>
                </c:pt>
                <c:pt idx="18">
                  <c:v>25539.976115409721</c:v>
                </c:pt>
                <c:pt idx="19">
                  <c:v>26765.153775162027</c:v>
                </c:pt>
                <c:pt idx="20">
                  <c:v>24551.929615609472</c:v>
                </c:pt>
                <c:pt idx="21">
                  <c:v>23260.882189203814</c:v>
                </c:pt>
                <c:pt idx="22">
                  <c:v>25052.539842174931</c:v>
                </c:pt>
                <c:pt idx="23">
                  <c:v>26238.195641935228</c:v>
                </c:pt>
                <c:pt idx="24">
                  <c:v>24868.104495545551</c:v>
                </c:pt>
                <c:pt idx="25">
                  <c:v>24130.363109028032</c:v>
                </c:pt>
                <c:pt idx="26">
                  <c:v>25092.061702166939</c:v>
                </c:pt>
                <c:pt idx="27">
                  <c:v>25566.324022071058</c:v>
                </c:pt>
                <c:pt idx="28">
                  <c:v>24973.496122190911</c:v>
                </c:pt>
                <c:pt idx="29">
                  <c:v>23919.579855737313</c:v>
                </c:pt>
              </c:numCache>
            </c:numRef>
          </c:xVal>
          <c:yVal>
            <c:numRef>
              <c:f>'Regression Recent'!$D$44:$D$73</c:f>
              <c:numCache>
                <c:formatCode>General</c:formatCode>
                <c:ptCount val="30"/>
                <c:pt idx="0">
                  <c:v>259.6787577451687</c:v>
                </c:pt>
                <c:pt idx="1">
                  <c:v>1201.4564514034319</c:v>
                </c:pt>
                <c:pt idx="2">
                  <c:v>1096.2889843106277</c:v>
                </c:pt>
                <c:pt idx="3">
                  <c:v>-485.7128689001911</c:v>
                </c:pt>
                <c:pt idx="4">
                  <c:v>677.11503097995592</c:v>
                </c:pt>
                <c:pt idx="5">
                  <c:v>-885.79752905200439</c:v>
                </c:pt>
                <c:pt idx="6">
                  <c:v>-402.88311580922164</c:v>
                </c:pt>
                <c:pt idx="7">
                  <c:v>-737.3212422548313</c:v>
                </c:pt>
                <c:pt idx="8">
                  <c:v>-16.40775561745977</c:v>
                </c:pt>
                <c:pt idx="9">
                  <c:v>78.066677968890872</c:v>
                </c:pt>
                <c:pt idx="10">
                  <c:v>872.59131777712901</c:v>
                </c:pt>
                <c:pt idx="11">
                  <c:v>-850.8886754416817</c:v>
                </c:pt>
                <c:pt idx="12">
                  <c:v>-750.28122869244908</c:v>
                </c:pt>
                <c:pt idx="13">
                  <c:v>-152.45425541770965</c:v>
                </c:pt>
                <c:pt idx="14">
                  <c:v>485.8591973137045</c:v>
                </c:pt>
                <c:pt idx="15">
                  <c:v>143.37549767325982</c:v>
                </c:pt>
                <c:pt idx="16">
                  <c:v>-645.32031564942008</c:v>
                </c:pt>
                <c:pt idx="17">
                  <c:v>181.24155790497025</c:v>
                </c:pt>
                <c:pt idx="18">
                  <c:v>1211.0238845902786</c:v>
                </c:pt>
                <c:pt idx="19">
                  <c:v>-589.15377516202716</c:v>
                </c:pt>
                <c:pt idx="20">
                  <c:v>524.07038439052849</c:v>
                </c:pt>
                <c:pt idx="21">
                  <c:v>313.11781079618595</c:v>
                </c:pt>
                <c:pt idx="22">
                  <c:v>-319.53984217493053</c:v>
                </c:pt>
                <c:pt idx="23">
                  <c:v>1415.8043580647718</c:v>
                </c:pt>
                <c:pt idx="24">
                  <c:v>-1280.1044955455509</c:v>
                </c:pt>
                <c:pt idx="25">
                  <c:v>-1157.3631090280323</c:v>
                </c:pt>
                <c:pt idx="26">
                  <c:v>-1506.0617021669386</c:v>
                </c:pt>
                <c:pt idx="27">
                  <c:v>-861.3240220710577</c:v>
                </c:pt>
                <c:pt idx="28">
                  <c:v>1294.5038778090893</c:v>
                </c:pt>
                <c:pt idx="29">
                  <c:v>886.42014426268724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054408"/>
        <c:axId val="521297008"/>
      </c:scatterChart>
      <c:valAx>
        <c:axId val="646054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Fit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521297008"/>
        <c:crosses val="autoZero"/>
        <c:crossBetween val="midCat"/>
      </c:valAx>
      <c:valAx>
        <c:axId val="52129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Residual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46054408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20</xdr:row>
      <xdr:rowOff>0</xdr:rowOff>
    </xdr:from>
    <xdr:to>
      <xdr:col>5</xdr:col>
      <xdr:colOff>438150</xdr:colOff>
      <xdr:row>39</xdr:row>
      <xdr:rowOff>98425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0</xdr:rowOff>
    </xdr:from>
    <xdr:to>
      <xdr:col>10</xdr:col>
      <xdr:colOff>802640</xdr:colOff>
      <xdr:row>27</xdr:row>
      <xdr:rowOff>95250</xdr:rowOff>
    </xdr:to>
    <xdr:sp macro="" textlink="">
      <xdr:nvSpPr>
        <xdr:cNvPr id="3" name="TextBox 2"/>
        <xdr:cNvSpPr txBox="1"/>
      </xdr:nvSpPr>
      <xdr:spPr>
        <a:xfrm>
          <a:off x="6096000" y="3552825"/>
          <a:ext cx="3450590" cy="9048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regression has a very low R-square, so it won't be very helpful for prediction. Perhaps this is because of the change after month 18. See the last sheet for a regression that is probably more helpful.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20</xdr:row>
      <xdr:rowOff>0</xdr:rowOff>
    </xdr:from>
    <xdr:to>
      <xdr:col>5</xdr:col>
      <xdr:colOff>438150</xdr:colOff>
      <xdr:row>39</xdr:row>
      <xdr:rowOff>98425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/>
  </sheetViews>
  <sheetFormatPr defaultRowHeight="15" x14ac:dyDescent="0.25"/>
  <cols>
    <col min="1" max="1" width="9.140625" style="1"/>
    <col min="2" max="2" width="14.5703125" style="1" customWidth="1"/>
    <col min="3" max="3" width="9.7109375" style="1" customWidth="1"/>
    <col min="4" max="4" width="5.7109375" style="1" customWidth="1"/>
    <col min="5" max="5" width="12.7109375" style="1" customWidth="1"/>
    <col min="6" max="16384" width="9.140625" style="1"/>
  </cols>
  <sheetData>
    <row r="1" spans="1:4" ht="15" customHeight="1" x14ac:dyDescent="0.25">
      <c r="A1" s="2" t="s">
        <v>0</v>
      </c>
      <c r="B1" s="2" t="s">
        <v>1</v>
      </c>
      <c r="C1" s="2" t="s">
        <v>2</v>
      </c>
      <c r="D1" s="2"/>
    </row>
    <row r="2" spans="1:4" ht="15" customHeight="1" x14ac:dyDescent="0.25">
      <c r="A2" s="1">
        <v>1</v>
      </c>
      <c r="B2" s="1">
        <v>321</v>
      </c>
      <c r="C2" s="1">
        <v>31884</v>
      </c>
    </row>
    <row r="3" spans="1:4" ht="15" customHeight="1" x14ac:dyDescent="0.25">
      <c r="A3" s="1">
        <v>2</v>
      </c>
      <c r="B3" s="1">
        <v>306</v>
      </c>
      <c r="C3" s="1">
        <v>29253</v>
      </c>
    </row>
    <row r="4" spans="1:4" ht="15" customHeight="1" x14ac:dyDescent="0.25">
      <c r="A4" s="1">
        <v>3</v>
      </c>
      <c r="B4" s="1">
        <v>452</v>
      </c>
      <c r="C4" s="1">
        <v>32731</v>
      </c>
    </row>
    <row r="5" spans="1:4" ht="15" customHeight="1" x14ac:dyDescent="0.25">
      <c r="A5" s="1">
        <v>4</v>
      </c>
      <c r="B5" s="1">
        <v>407</v>
      </c>
      <c r="C5" s="1">
        <v>31974</v>
      </c>
    </row>
    <row r="6" spans="1:4" ht="15" customHeight="1" x14ac:dyDescent="0.25">
      <c r="A6" s="1">
        <v>5</v>
      </c>
      <c r="B6" s="1">
        <v>512</v>
      </c>
      <c r="C6" s="1">
        <v>36700</v>
      </c>
    </row>
    <row r="7" spans="1:4" ht="15" customHeight="1" x14ac:dyDescent="0.25">
      <c r="A7" s="1">
        <v>6</v>
      </c>
      <c r="B7" s="1">
        <v>450</v>
      </c>
      <c r="C7" s="1">
        <v>28431</v>
      </c>
    </row>
    <row r="8" spans="1:4" ht="15" customHeight="1" x14ac:dyDescent="0.25">
      <c r="A8" s="1">
        <v>7</v>
      </c>
      <c r="B8" s="1">
        <v>413</v>
      </c>
      <c r="C8" s="1">
        <v>28654</v>
      </c>
    </row>
    <row r="9" spans="1:4" ht="15" customHeight="1" x14ac:dyDescent="0.25">
      <c r="A9" s="1">
        <v>8</v>
      </c>
      <c r="B9" s="1">
        <v>473</v>
      </c>
      <c r="C9" s="1">
        <v>35233</v>
      </c>
    </row>
    <row r="10" spans="1:4" ht="15" customHeight="1" x14ac:dyDescent="0.25">
      <c r="A10" s="1">
        <v>9</v>
      </c>
      <c r="B10" s="1">
        <v>263</v>
      </c>
      <c r="C10" s="1">
        <v>28553</v>
      </c>
    </row>
    <row r="11" spans="1:4" ht="15" customHeight="1" x14ac:dyDescent="0.25">
      <c r="A11" s="1">
        <v>10</v>
      </c>
      <c r="B11" s="1">
        <v>440</v>
      </c>
      <c r="C11" s="1">
        <v>29263</v>
      </c>
    </row>
    <row r="12" spans="1:4" ht="15" customHeight="1" x14ac:dyDescent="0.25">
      <c r="A12" s="1">
        <v>11</v>
      </c>
      <c r="B12" s="1">
        <v>439</v>
      </c>
      <c r="C12" s="1">
        <v>35629</v>
      </c>
    </row>
    <row r="13" spans="1:4" ht="15" customHeight="1" x14ac:dyDescent="0.25">
      <c r="A13" s="1">
        <v>12</v>
      </c>
      <c r="B13" s="1">
        <v>391</v>
      </c>
      <c r="C13" s="1">
        <v>31760</v>
      </c>
    </row>
    <row r="14" spans="1:4" ht="15" customHeight="1" x14ac:dyDescent="0.25">
      <c r="A14" s="1">
        <v>13</v>
      </c>
      <c r="B14" s="1">
        <v>391</v>
      </c>
      <c r="C14" s="1">
        <v>29953</v>
      </c>
    </row>
    <row r="15" spans="1:4" ht="15" customHeight="1" x14ac:dyDescent="0.25">
      <c r="A15" s="1">
        <v>14</v>
      </c>
      <c r="B15" s="1">
        <v>549</v>
      </c>
      <c r="C15" s="1">
        <v>32569</v>
      </c>
    </row>
    <row r="16" spans="1:4" ht="15" customHeight="1" x14ac:dyDescent="0.25">
      <c r="A16" s="1">
        <v>15</v>
      </c>
      <c r="B16" s="1">
        <v>319</v>
      </c>
      <c r="C16" s="1">
        <v>31229</v>
      </c>
    </row>
    <row r="17" spans="1:3" ht="15" customHeight="1" x14ac:dyDescent="0.25">
      <c r="A17" s="1">
        <v>16</v>
      </c>
      <c r="B17" s="1">
        <v>378</v>
      </c>
      <c r="C17" s="1">
        <v>29699</v>
      </c>
    </row>
    <row r="18" spans="1:3" ht="15" customHeight="1" x14ac:dyDescent="0.25">
      <c r="A18" s="1">
        <v>17</v>
      </c>
      <c r="B18" s="1">
        <v>507</v>
      </c>
      <c r="C18" s="1">
        <v>32107</v>
      </c>
    </row>
    <row r="19" spans="1:3" ht="15" customHeight="1" x14ac:dyDescent="0.25">
      <c r="A19" s="1">
        <v>18</v>
      </c>
      <c r="B19" s="1">
        <v>488</v>
      </c>
      <c r="C19" s="1">
        <v>33192</v>
      </c>
    </row>
    <row r="20" spans="1:3" ht="15" customHeight="1" x14ac:dyDescent="0.25">
      <c r="A20" s="1">
        <v>19</v>
      </c>
      <c r="B20" s="1">
        <v>396</v>
      </c>
      <c r="C20" s="1">
        <v>24917</v>
      </c>
    </row>
    <row r="21" spans="1:3" ht="15" customHeight="1" x14ac:dyDescent="0.25">
      <c r="A21" s="1">
        <v>20</v>
      </c>
      <c r="B21" s="1">
        <v>518</v>
      </c>
      <c r="C21" s="1">
        <v>27466</v>
      </c>
    </row>
    <row r="22" spans="1:3" ht="15" customHeight="1" x14ac:dyDescent="0.25">
      <c r="A22" s="1">
        <v>21</v>
      </c>
      <c r="B22" s="1">
        <v>358</v>
      </c>
      <c r="C22" s="1">
        <v>25253</v>
      </c>
    </row>
    <row r="23" spans="1:3" ht="15" customHeight="1" x14ac:dyDescent="0.25">
      <c r="A23" s="1">
        <v>22</v>
      </c>
      <c r="B23" s="1">
        <v>404</v>
      </c>
      <c r="C23" s="1">
        <v>24277</v>
      </c>
    </row>
    <row r="24" spans="1:3" ht="15" customHeight="1" x14ac:dyDescent="0.25">
      <c r="A24" s="1">
        <v>23</v>
      </c>
      <c r="B24" s="1">
        <v>359</v>
      </c>
      <c r="C24" s="1">
        <v>24847</v>
      </c>
    </row>
    <row r="25" spans="1:3" ht="15" customHeight="1" x14ac:dyDescent="0.25">
      <c r="A25" s="1">
        <v>24</v>
      </c>
      <c r="B25" s="1">
        <v>347</v>
      </c>
      <c r="C25" s="1">
        <v>23126</v>
      </c>
    </row>
    <row r="26" spans="1:3" ht="15" customHeight="1" x14ac:dyDescent="0.25">
      <c r="A26" s="1">
        <v>25</v>
      </c>
      <c r="B26" s="1">
        <v>313</v>
      </c>
      <c r="C26" s="1">
        <v>23161</v>
      </c>
    </row>
    <row r="27" spans="1:3" ht="15" customHeight="1" x14ac:dyDescent="0.25">
      <c r="A27" s="1">
        <v>26</v>
      </c>
      <c r="B27" s="1">
        <v>396</v>
      </c>
      <c r="C27" s="1">
        <v>23920</v>
      </c>
    </row>
    <row r="28" spans="1:3" ht="15" customHeight="1" x14ac:dyDescent="0.25">
      <c r="A28" s="1">
        <v>27</v>
      </c>
      <c r="B28" s="1">
        <v>385</v>
      </c>
      <c r="C28" s="1">
        <v>24496</v>
      </c>
    </row>
    <row r="29" spans="1:3" ht="15" customHeight="1" x14ac:dyDescent="0.25">
      <c r="A29" s="1">
        <v>28</v>
      </c>
      <c r="B29" s="1">
        <v>480</v>
      </c>
      <c r="C29" s="1">
        <v>25842</v>
      </c>
    </row>
    <row r="30" spans="1:3" ht="15" customHeight="1" x14ac:dyDescent="0.25">
      <c r="A30" s="1">
        <v>29</v>
      </c>
      <c r="B30" s="1">
        <v>408</v>
      </c>
      <c r="C30" s="1">
        <v>25688</v>
      </c>
    </row>
    <row r="31" spans="1:3" ht="15" customHeight="1" x14ac:dyDescent="0.25">
      <c r="A31" s="1">
        <v>30</v>
      </c>
      <c r="B31" s="1">
        <v>451</v>
      </c>
      <c r="C31" s="1">
        <v>24531</v>
      </c>
    </row>
    <row r="32" spans="1:3" ht="15" customHeight="1" x14ac:dyDescent="0.25">
      <c r="A32" s="1">
        <v>31</v>
      </c>
      <c r="B32" s="1">
        <v>482</v>
      </c>
      <c r="C32" s="1">
        <v>25040</v>
      </c>
    </row>
    <row r="33" spans="1:3" ht="15" customHeight="1" x14ac:dyDescent="0.25">
      <c r="A33" s="1">
        <v>32</v>
      </c>
      <c r="B33" s="1">
        <v>460</v>
      </c>
      <c r="C33" s="1">
        <v>25348</v>
      </c>
    </row>
    <row r="34" spans="1:3" ht="15" customHeight="1" x14ac:dyDescent="0.25">
      <c r="A34" s="1">
        <v>33</v>
      </c>
      <c r="B34" s="1">
        <v>234</v>
      </c>
      <c r="C34" s="1">
        <v>23009</v>
      </c>
    </row>
    <row r="35" spans="1:3" ht="15" customHeight="1" x14ac:dyDescent="0.25">
      <c r="A35" s="1">
        <v>34</v>
      </c>
      <c r="B35" s="1">
        <v>369</v>
      </c>
      <c r="C35" s="1">
        <v>24445</v>
      </c>
    </row>
    <row r="36" spans="1:3" x14ac:dyDescent="0.25">
      <c r="A36" s="1">
        <v>35</v>
      </c>
      <c r="B36" s="1">
        <v>373</v>
      </c>
      <c r="C36" s="1">
        <v>23709</v>
      </c>
    </row>
    <row r="37" spans="1:3" x14ac:dyDescent="0.25">
      <c r="A37" s="1">
        <v>36</v>
      </c>
      <c r="B37" s="1">
        <v>456</v>
      </c>
      <c r="C37" s="1">
        <v>25629</v>
      </c>
    </row>
    <row r="38" spans="1:3" x14ac:dyDescent="0.25">
      <c r="A38" s="1">
        <v>37</v>
      </c>
      <c r="B38" s="1">
        <v>463</v>
      </c>
      <c r="C38" s="1">
        <v>26751</v>
      </c>
    </row>
    <row r="39" spans="1:3" x14ac:dyDescent="0.25">
      <c r="A39" s="1">
        <v>38</v>
      </c>
      <c r="B39" s="1">
        <v>556</v>
      </c>
      <c r="C39" s="1">
        <v>26176</v>
      </c>
    </row>
    <row r="40" spans="1:3" x14ac:dyDescent="0.25">
      <c r="A40" s="1">
        <v>39</v>
      </c>
      <c r="B40" s="1">
        <v>388</v>
      </c>
      <c r="C40" s="1">
        <v>25076</v>
      </c>
    </row>
    <row r="41" spans="1:3" x14ac:dyDescent="0.25">
      <c r="A41" s="1">
        <v>40</v>
      </c>
      <c r="B41" s="1">
        <v>290</v>
      </c>
      <c r="C41" s="1">
        <v>23574</v>
      </c>
    </row>
    <row r="42" spans="1:3" x14ac:dyDescent="0.25">
      <c r="A42" s="1">
        <v>41</v>
      </c>
      <c r="B42" s="1">
        <v>426</v>
      </c>
      <c r="C42" s="1">
        <v>24733</v>
      </c>
    </row>
    <row r="43" spans="1:3" x14ac:dyDescent="0.25">
      <c r="A43" s="1">
        <v>42</v>
      </c>
      <c r="B43" s="1">
        <v>516</v>
      </c>
      <c r="C43" s="1">
        <v>27654</v>
      </c>
    </row>
    <row r="44" spans="1:3" x14ac:dyDescent="0.25">
      <c r="A44" s="1">
        <v>43</v>
      </c>
      <c r="B44" s="1">
        <v>412</v>
      </c>
      <c r="C44" s="1">
        <v>23588</v>
      </c>
    </row>
    <row r="45" spans="1:3" x14ac:dyDescent="0.25">
      <c r="A45" s="1">
        <v>44</v>
      </c>
      <c r="B45" s="1">
        <v>356</v>
      </c>
      <c r="C45" s="1">
        <v>22973</v>
      </c>
    </row>
    <row r="46" spans="1:3" x14ac:dyDescent="0.25">
      <c r="A46" s="1">
        <v>45</v>
      </c>
      <c r="B46" s="1">
        <v>429</v>
      </c>
      <c r="C46" s="1">
        <v>23586</v>
      </c>
    </row>
    <row r="47" spans="1:3" x14ac:dyDescent="0.25">
      <c r="A47" s="1">
        <v>46</v>
      </c>
      <c r="B47" s="1">
        <v>465</v>
      </c>
      <c r="C47" s="1">
        <v>24705</v>
      </c>
    </row>
    <row r="48" spans="1:3" x14ac:dyDescent="0.25">
      <c r="A48" s="1">
        <v>47</v>
      </c>
      <c r="B48" s="1">
        <v>420</v>
      </c>
      <c r="C48" s="1">
        <v>26268</v>
      </c>
    </row>
    <row r="49" spans="1:3" x14ac:dyDescent="0.25">
      <c r="A49" s="1">
        <v>48</v>
      </c>
      <c r="B49" s="1">
        <v>340</v>
      </c>
      <c r="C49" s="1">
        <v>24806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1"/>
  <sheetViews>
    <sheetView showGridLines="0" workbookViewId="0"/>
  </sheetViews>
  <sheetFormatPr defaultColWidth="12.7109375" defaultRowHeight="15" x14ac:dyDescent="0.25"/>
  <cols>
    <col min="1" max="1" width="15.140625" customWidth="1"/>
    <col min="2" max="7" width="12.7109375" customWidth="1"/>
    <col min="9" max="9" width="14.28515625" customWidth="1"/>
  </cols>
  <sheetData>
    <row r="1" spans="1:10" s="5" customFormat="1" ht="18" x14ac:dyDescent="0.25">
      <c r="A1" s="11" t="s">
        <v>74</v>
      </c>
      <c r="B1" s="9"/>
    </row>
    <row r="2" spans="1:10" s="5" customFormat="1" ht="11.25" x14ac:dyDescent="0.2">
      <c r="A2" s="7" t="s">
        <v>75</v>
      </c>
      <c r="B2" s="9" t="s">
        <v>76</v>
      </c>
    </row>
    <row r="3" spans="1:10" s="5" customFormat="1" ht="11.25" x14ac:dyDescent="0.2">
      <c r="A3" s="7" t="s">
        <v>77</v>
      </c>
      <c r="B3" s="9" t="s">
        <v>78</v>
      </c>
    </row>
    <row r="4" spans="1:10" s="5" customFormat="1" ht="11.25" x14ac:dyDescent="0.2">
      <c r="A4" s="7" t="s">
        <v>79</v>
      </c>
      <c r="B4" s="9" t="s">
        <v>80</v>
      </c>
    </row>
    <row r="5" spans="1:10" s="6" customFormat="1" ht="11.25" x14ac:dyDescent="0.2">
      <c r="A5" s="8" t="s">
        <v>81</v>
      </c>
      <c r="B5" s="10" t="s">
        <v>82</v>
      </c>
    </row>
    <row r="7" spans="1:10" ht="12.75" customHeight="1" x14ac:dyDescent="0.25">
      <c r="A7" s="16"/>
      <c r="B7" s="13" t="s">
        <v>35</v>
      </c>
      <c r="C7" s="23" t="s">
        <v>37</v>
      </c>
      <c r="D7" s="13" t="s">
        <v>38</v>
      </c>
      <c r="E7" s="13" t="s">
        <v>84</v>
      </c>
      <c r="I7" s="21" t="s">
        <v>89</v>
      </c>
    </row>
    <row r="8" spans="1:10" ht="12.75" customHeight="1" thickBot="1" x14ac:dyDescent="0.3">
      <c r="A8" s="17" t="s">
        <v>40</v>
      </c>
      <c r="B8" s="14" t="s">
        <v>36</v>
      </c>
      <c r="C8" s="24"/>
      <c r="D8" s="14" t="s">
        <v>37</v>
      </c>
      <c r="E8" s="14" t="s">
        <v>39</v>
      </c>
      <c r="I8" s="21" t="s">
        <v>90</v>
      </c>
      <c r="J8">
        <v>450</v>
      </c>
    </row>
    <row r="9" spans="1:10" ht="12.75" customHeight="1" thickTop="1" x14ac:dyDescent="0.25">
      <c r="A9" s="15"/>
      <c r="B9" s="18">
        <v>0.33581351899730483</v>
      </c>
      <c r="C9" s="18">
        <v>0.11277071954135322</v>
      </c>
      <c r="D9" s="18">
        <v>9.3483126487904369E-2</v>
      </c>
      <c r="E9" s="19">
        <v>3591.5017217359423</v>
      </c>
      <c r="I9" s="21" t="s">
        <v>91</v>
      </c>
      <c r="J9" s="22">
        <f>B18+B19*J8</f>
        <v>28034.865794442918</v>
      </c>
    </row>
    <row r="10" spans="1:10" ht="12.75" customHeight="1" x14ac:dyDescent="0.25"/>
    <row r="11" spans="1:10" ht="12.75" customHeight="1" x14ac:dyDescent="0.25">
      <c r="A11" s="16"/>
      <c r="B11" s="13" t="s">
        <v>41</v>
      </c>
      <c r="C11" s="13" t="s">
        <v>85</v>
      </c>
      <c r="D11" s="13" t="s">
        <v>44</v>
      </c>
      <c r="E11" s="23" t="s">
        <v>45</v>
      </c>
      <c r="F11" s="23" t="s">
        <v>46</v>
      </c>
    </row>
    <row r="12" spans="1:10" ht="12.75" customHeight="1" thickBot="1" x14ac:dyDescent="0.3">
      <c r="A12" s="17" t="s">
        <v>33</v>
      </c>
      <c r="B12" s="14" t="s">
        <v>42</v>
      </c>
      <c r="C12" s="14" t="s">
        <v>43</v>
      </c>
      <c r="D12" s="14" t="s">
        <v>43</v>
      </c>
      <c r="E12" s="24"/>
      <c r="F12" s="24"/>
    </row>
    <row r="13" spans="1:10" ht="12.75" customHeight="1" thickTop="1" x14ac:dyDescent="0.25">
      <c r="A13" s="15" t="s">
        <v>47</v>
      </c>
      <c r="B13" s="19">
        <v>1</v>
      </c>
      <c r="C13" s="19">
        <v>75417212.273984075</v>
      </c>
      <c r="D13" s="19">
        <v>75417212.273984075</v>
      </c>
      <c r="E13" s="18">
        <v>5.8468010616383523</v>
      </c>
      <c r="F13" s="20">
        <v>1.9623475906249559E-2</v>
      </c>
    </row>
    <row r="14" spans="1:10" ht="12.75" customHeight="1" x14ac:dyDescent="0.25">
      <c r="A14" s="15" t="s">
        <v>48</v>
      </c>
      <c r="B14" s="19">
        <v>46</v>
      </c>
      <c r="C14" s="19">
        <v>593348692.39268303</v>
      </c>
      <c r="D14" s="19">
        <v>12898884.617232239</v>
      </c>
      <c r="E14" s="12"/>
      <c r="F14" s="12"/>
    </row>
    <row r="15" spans="1:10" ht="12.75" customHeight="1" x14ac:dyDescent="0.25"/>
    <row r="16" spans="1:10" ht="12.75" customHeight="1" x14ac:dyDescent="0.25">
      <c r="A16" s="16"/>
      <c r="B16" s="23" t="s">
        <v>49</v>
      </c>
      <c r="C16" s="13" t="s">
        <v>50</v>
      </c>
      <c r="D16" s="23" t="s">
        <v>52</v>
      </c>
      <c r="E16" s="23" t="s">
        <v>46</v>
      </c>
      <c r="F16" s="25" t="s">
        <v>86</v>
      </c>
      <c r="G16" s="25"/>
    </row>
    <row r="17" spans="1:7" ht="12.75" customHeight="1" thickBot="1" x14ac:dyDescent="0.3">
      <c r="A17" s="17" t="s">
        <v>34</v>
      </c>
      <c r="B17" s="24"/>
      <c r="C17" s="14" t="s">
        <v>51</v>
      </c>
      <c r="D17" s="24"/>
      <c r="E17" s="24"/>
      <c r="F17" s="14" t="s">
        <v>53</v>
      </c>
      <c r="G17" s="14" t="s">
        <v>54</v>
      </c>
    </row>
    <row r="18" spans="1:7" ht="12.75" customHeight="1" thickTop="1" x14ac:dyDescent="0.25">
      <c r="A18" s="15" t="s">
        <v>55</v>
      </c>
      <c r="B18" s="19">
        <v>20190.726864152122</v>
      </c>
      <c r="C18" s="19">
        <v>3011.0030266168433</v>
      </c>
      <c r="D18" s="18">
        <v>6.7056481463714706</v>
      </c>
      <c r="E18" s="20">
        <v>2.5212430664074028E-8</v>
      </c>
      <c r="F18" s="19">
        <v>14129.892123541998</v>
      </c>
      <c r="G18" s="19">
        <v>26251.561604762246</v>
      </c>
    </row>
    <row r="19" spans="1:7" ht="12.75" customHeight="1" x14ac:dyDescent="0.25">
      <c r="A19" s="15" t="s">
        <v>1</v>
      </c>
      <c r="B19" s="19">
        <v>17.431419845090659</v>
      </c>
      <c r="C19" s="19">
        <v>7.2089764145833213</v>
      </c>
      <c r="D19" s="18">
        <v>2.4180159349429906</v>
      </c>
      <c r="E19" s="20">
        <v>1.9623475906250847E-2</v>
      </c>
      <c r="F19" s="19">
        <v>2.9205029474619293</v>
      </c>
      <c r="G19" s="19">
        <v>31.942336742719387</v>
      </c>
    </row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spans="1:4" ht="12.75" customHeight="1" x14ac:dyDescent="0.25"/>
    <row r="34" spans="1:4" ht="12.75" customHeight="1" x14ac:dyDescent="0.25"/>
    <row r="35" spans="1:4" ht="12.75" customHeight="1" x14ac:dyDescent="0.25"/>
    <row r="36" spans="1:4" ht="12.75" customHeight="1" x14ac:dyDescent="0.25"/>
    <row r="37" spans="1:4" ht="12.75" customHeight="1" x14ac:dyDescent="0.25"/>
    <row r="38" spans="1:4" ht="12.75" customHeight="1" x14ac:dyDescent="0.25"/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>
      <c r="A42" s="16"/>
      <c r="B42" s="13"/>
      <c r="C42" s="13"/>
      <c r="D42" s="13"/>
    </row>
    <row r="43" spans="1:4" ht="12.75" customHeight="1" thickBot="1" x14ac:dyDescent="0.3">
      <c r="A43" s="17" t="s">
        <v>83</v>
      </c>
      <c r="B43" s="14" t="s">
        <v>2</v>
      </c>
      <c r="C43" s="14" t="s">
        <v>87</v>
      </c>
      <c r="D43" s="14" t="s">
        <v>88</v>
      </c>
    </row>
    <row r="44" spans="1:4" ht="12.75" customHeight="1" thickTop="1" x14ac:dyDescent="0.25">
      <c r="A44" s="15">
        <v>1</v>
      </c>
      <c r="B44" s="12">
        <v>31884</v>
      </c>
      <c r="C44" s="12">
        <v>25786.212634426221</v>
      </c>
      <c r="D44" s="12">
        <v>6097.7873655737785</v>
      </c>
    </row>
    <row r="45" spans="1:4" ht="12.75" customHeight="1" x14ac:dyDescent="0.25">
      <c r="A45" s="15">
        <v>2</v>
      </c>
      <c r="B45" s="12">
        <v>29253</v>
      </c>
      <c r="C45" s="12">
        <v>25524.741336749863</v>
      </c>
      <c r="D45" s="12">
        <v>3728.258663250137</v>
      </c>
    </row>
    <row r="46" spans="1:4" ht="12.75" customHeight="1" x14ac:dyDescent="0.25">
      <c r="A46" s="15">
        <v>3</v>
      </c>
      <c r="B46" s="12">
        <v>32731</v>
      </c>
      <c r="C46" s="12">
        <v>28069.728634133098</v>
      </c>
      <c r="D46" s="12">
        <v>4661.2713658669018</v>
      </c>
    </row>
    <row r="47" spans="1:4" ht="12.75" customHeight="1" x14ac:dyDescent="0.25">
      <c r="A47" s="15">
        <v>4</v>
      </c>
      <c r="B47" s="12">
        <v>31974</v>
      </c>
      <c r="C47" s="12">
        <v>27285.314741104019</v>
      </c>
      <c r="D47" s="12">
        <v>4688.685258895981</v>
      </c>
    </row>
    <row r="48" spans="1:4" ht="12.75" customHeight="1" x14ac:dyDescent="0.25">
      <c r="A48" s="15">
        <v>5</v>
      </c>
      <c r="B48" s="12">
        <v>36700</v>
      </c>
      <c r="C48" s="12">
        <v>29115.61382483854</v>
      </c>
      <c r="D48" s="12">
        <v>7584.3861751614604</v>
      </c>
    </row>
    <row r="49" spans="1:4" ht="12.75" customHeight="1" x14ac:dyDescent="0.25">
      <c r="A49" s="15">
        <v>6</v>
      </c>
      <c r="B49" s="12">
        <v>28431</v>
      </c>
      <c r="C49" s="12">
        <v>28034.865794442918</v>
      </c>
      <c r="D49" s="12">
        <v>396.13420555708217</v>
      </c>
    </row>
    <row r="50" spans="1:4" ht="12.75" customHeight="1" x14ac:dyDescent="0.25">
      <c r="A50" s="15">
        <v>7</v>
      </c>
      <c r="B50" s="12">
        <v>28654</v>
      </c>
      <c r="C50" s="12">
        <v>27389.903260174564</v>
      </c>
      <c r="D50" s="12">
        <v>1264.0967398254361</v>
      </c>
    </row>
    <row r="51" spans="1:4" ht="12.75" customHeight="1" x14ac:dyDescent="0.25">
      <c r="A51" s="15">
        <v>8</v>
      </c>
      <c r="B51" s="12">
        <v>35233</v>
      </c>
      <c r="C51" s="12">
        <v>28435.788450880005</v>
      </c>
      <c r="D51" s="12">
        <v>6797.2115491199947</v>
      </c>
    </row>
    <row r="52" spans="1:4" ht="12.75" customHeight="1" x14ac:dyDescent="0.25">
      <c r="A52" s="15">
        <v>9</v>
      </c>
      <c r="B52" s="12">
        <v>28553</v>
      </c>
      <c r="C52" s="12">
        <v>24775.190283410964</v>
      </c>
      <c r="D52" s="12">
        <v>3777.8097165890358</v>
      </c>
    </row>
    <row r="53" spans="1:4" ht="12.75" customHeight="1" x14ac:dyDescent="0.25">
      <c r="A53" s="15">
        <v>10</v>
      </c>
      <c r="B53" s="12">
        <v>29263</v>
      </c>
      <c r="C53" s="12">
        <v>27860.551595992012</v>
      </c>
      <c r="D53" s="12">
        <v>1402.4484040079878</v>
      </c>
    </row>
    <row r="54" spans="1:4" ht="12.75" customHeight="1" x14ac:dyDescent="0.25">
      <c r="A54" s="15">
        <v>11</v>
      </c>
      <c r="B54" s="12">
        <v>35629</v>
      </c>
      <c r="C54" s="12">
        <v>27843.12017614692</v>
      </c>
      <c r="D54" s="12">
        <v>7785.8798238530799</v>
      </c>
    </row>
    <row r="55" spans="1:4" ht="12.75" customHeight="1" x14ac:dyDescent="0.25">
      <c r="A55" s="15">
        <v>12</v>
      </c>
      <c r="B55" s="12">
        <v>31760</v>
      </c>
      <c r="C55" s="12">
        <v>27006.412023582569</v>
      </c>
      <c r="D55" s="12">
        <v>4753.5879764174315</v>
      </c>
    </row>
    <row r="56" spans="1:4" ht="12.75" customHeight="1" x14ac:dyDescent="0.25">
      <c r="A56" s="15">
        <v>13</v>
      </c>
      <c r="B56" s="12">
        <v>29953</v>
      </c>
      <c r="C56" s="12">
        <v>27006.412023582569</v>
      </c>
      <c r="D56" s="12">
        <v>2946.5879764174315</v>
      </c>
    </row>
    <row r="57" spans="1:4" ht="12.75" customHeight="1" x14ac:dyDescent="0.25">
      <c r="A57" s="15">
        <v>14</v>
      </c>
      <c r="B57" s="12">
        <v>32569</v>
      </c>
      <c r="C57" s="12">
        <v>29760.576359106894</v>
      </c>
      <c r="D57" s="12">
        <v>2808.4236408931065</v>
      </c>
    </row>
    <row r="58" spans="1:4" ht="12.75" customHeight="1" x14ac:dyDescent="0.25">
      <c r="A58" s="15">
        <v>15</v>
      </c>
      <c r="B58" s="12">
        <v>31229</v>
      </c>
      <c r="C58" s="12">
        <v>25751.349794736045</v>
      </c>
      <c r="D58" s="12">
        <v>5477.6502052639553</v>
      </c>
    </row>
    <row r="59" spans="1:4" ht="12.75" customHeight="1" x14ac:dyDescent="0.25">
      <c r="A59" s="15">
        <v>16</v>
      </c>
      <c r="B59" s="12">
        <v>29699</v>
      </c>
      <c r="C59" s="12">
        <v>26779.80356559639</v>
      </c>
      <c r="D59" s="12">
        <v>2919.1964344036096</v>
      </c>
    </row>
    <row r="60" spans="1:4" ht="12.75" customHeight="1" x14ac:dyDescent="0.25">
      <c r="A60" s="15">
        <v>17</v>
      </c>
      <c r="B60" s="12">
        <v>32107</v>
      </c>
      <c r="C60" s="12">
        <v>29028.456725613087</v>
      </c>
      <c r="D60" s="12">
        <v>3078.5432743869133</v>
      </c>
    </row>
    <row r="61" spans="1:4" ht="12.75" customHeight="1" x14ac:dyDescent="0.25">
      <c r="A61" s="15">
        <v>18</v>
      </c>
      <c r="B61" s="12">
        <v>33192</v>
      </c>
      <c r="C61" s="12">
        <v>28697.259748556364</v>
      </c>
      <c r="D61" s="12">
        <v>4494.7402514436362</v>
      </c>
    </row>
    <row r="62" spans="1:4" ht="12.75" customHeight="1" x14ac:dyDescent="0.25">
      <c r="A62" s="15">
        <v>19</v>
      </c>
      <c r="B62" s="12">
        <v>24917</v>
      </c>
      <c r="C62" s="12">
        <v>27093.569122808025</v>
      </c>
      <c r="D62" s="12">
        <v>-2176.569122808025</v>
      </c>
    </row>
    <row r="63" spans="1:4" ht="12.75" customHeight="1" x14ac:dyDescent="0.25">
      <c r="A63" s="15">
        <v>20</v>
      </c>
      <c r="B63" s="12">
        <v>27466</v>
      </c>
      <c r="C63" s="12">
        <v>29220.202343909084</v>
      </c>
      <c r="D63" s="12">
        <v>-1754.2023439090844</v>
      </c>
    </row>
    <row r="64" spans="1:4" ht="12.75" customHeight="1" x14ac:dyDescent="0.25">
      <c r="A64" s="15">
        <v>21</v>
      </c>
      <c r="B64" s="12">
        <v>25253</v>
      </c>
      <c r="C64" s="12">
        <v>26431.175168694579</v>
      </c>
      <c r="D64" s="12">
        <v>-1178.175168694579</v>
      </c>
    </row>
    <row r="65" spans="1:4" ht="12.75" customHeight="1" x14ac:dyDescent="0.25">
      <c r="A65" s="15">
        <v>22</v>
      </c>
      <c r="B65" s="12">
        <v>24277</v>
      </c>
      <c r="C65" s="12">
        <v>27233.020481568747</v>
      </c>
      <c r="D65" s="12">
        <v>-2956.0204815687466</v>
      </c>
    </row>
    <row r="66" spans="1:4" ht="12.75" customHeight="1" x14ac:dyDescent="0.25">
      <c r="A66" s="15">
        <v>23</v>
      </c>
      <c r="B66" s="12">
        <v>24847</v>
      </c>
      <c r="C66" s="12">
        <v>26448.606588539667</v>
      </c>
      <c r="D66" s="12">
        <v>-1601.6065885396674</v>
      </c>
    </row>
    <row r="67" spans="1:4" ht="12.75" customHeight="1" x14ac:dyDescent="0.25">
      <c r="A67" s="15">
        <v>24</v>
      </c>
      <c r="B67" s="12">
        <v>23126</v>
      </c>
      <c r="C67" s="12">
        <v>26239.429550398581</v>
      </c>
      <c r="D67" s="12">
        <v>-3113.4295503985813</v>
      </c>
    </row>
    <row r="68" spans="1:4" ht="12.75" customHeight="1" x14ac:dyDescent="0.25">
      <c r="A68" s="15">
        <v>25</v>
      </c>
      <c r="B68" s="12">
        <v>23161</v>
      </c>
      <c r="C68" s="12">
        <v>25646.7612756655</v>
      </c>
      <c r="D68" s="12">
        <v>-2485.7612756654999</v>
      </c>
    </row>
    <row r="69" spans="1:4" ht="12.75" customHeight="1" x14ac:dyDescent="0.25">
      <c r="A69" s="15">
        <v>26</v>
      </c>
      <c r="B69" s="12">
        <v>23920</v>
      </c>
      <c r="C69" s="12">
        <v>27093.569122808025</v>
      </c>
      <c r="D69" s="12">
        <v>-3173.569122808025</v>
      </c>
    </row>
    <row r="70" spans="1:4" ht="12.75" customHeight="1" x14ac:dyDescent="0.25">
      <c r="A70" s="15">
        <v>27</v>
      </c>
      <c r="B70" s="12">
        <v>24496</v>
      </c>
      <c r="C70" s="12">
        <v>26901.823504512024</v>
      </c>
      <c r="D70" s="12">
        <v>-2405.8235045120236</v>
      </c>
    </row>
    <row r="71" spans="1:4" ht="12.75" customHeight="1" x14ac:dyDescent="0.25">
      <c r="A71" s="15">
        <v>28</v>
      </c>
      <c r="B71" s="12">
        <v>25842</v>
      </c>
      <c r="C71" s="12">
        <v>28557.808389795639</v>
      </c>
      <c r="D71" s="12">
        <v>-2715.8083897956385</v>
      </c>
    </row>
    <row r="72" spans="1:4" ht="12.75" customHeight="1" x14ac:dyDescent="0.25">
      <c r="A72" s="15">
        <v>29</v>
      </c>
      <c r="B72" s="12">
        <v>25688</v>
      </c>
      <c r="C72" s="12">
        <v>27302.746160949111</v>
      </c>
      <c r="D72" s="12">
        <v>-1614.7461609491111</v>
      </c>
    </row>
    <row r="73" spans="1:4" ht="12.75" customHeight="1" x14ac:dyDescent="0.25">
      <c r="A73" s="15">
        <v>30</v>
      </c>
      <c r="B73" s="12">
        <v>24531</v>
      </c>
      <c r="C73" s="12">
        <v>28052.29721428801</v>
      </c>
      <c r="D73" s="12">
        <v>-3521.2972142880099</v>
      </c>
    </row>
    <row r="74" spans="1:4" ht="12.75" customHeight="1" x14ac:dyDescent="0.25">
      <c r="A74" s="15">
        <v>31</v>
      </c>
      <c r="B74" s="12">
        <v>25040</v>
      </c>
      <c r="C74" s="12">
        <v>28592.671229485819</v>
      </c>
      <c r="D74" s="12">
        <v>-3552.6712294858189</v>
      </c>
    </row>
    <row r="75" spans="1:4" ht="12.75" customHeight="1" x14ac:dyDescent="0.25">
      <c r="A75" s="15">
        <v>32</v>
      </c>
      <c r="B75" s="12">
        <v>25348</v>
      </c>
      <c r="C75" s="12">
        <v>28209.179992893827</v>
      </c>
      <c r="D75" s="12">
        <v>-2861.1799928938271</v>
      </c>
    </row>
    <row r="76" spans="1:4" ht="12.75" customHeight="1" x14ac:dyDescent="0.25">
      <c r="A76" s="15">
        <v>33</v>
      </c>
      <c r="B76" s="12">
        <v>23009</v>
      </c>
      <c r="C76" s="12">
        <v>24269.679107903336</v>
      </c>
      <c r="D76" s="12">
        <v>-1260.6791079033355</v>
      </c>
    </row>
    <row r="77" spans="1:4" ht="12.75" customHeight="1" x14ac:dyDescent="0.25">
      <c r="A77" s="15">
        <v>34</v>
      </c>
      <c r="B77" s="12">
        <v>24445</v>
      </c>
      <c r="C77" s="12">
        <v>26622.920786990573</v>
      </c>
      <c r="D77" s="12">
        <v>-2177.9207869905731</v>
      </c>
    </row>
    <row r="78" spans="1:4" ht="12.75" customHeight="1" x14ac:dyDescent="0.25">
      <c r="A78" s="15">
        <v>35</v>
      </c>
      <c r="B78" s="12">
        <v>23709</v>
      </c>
      <c r="C78" s="12">
        <v>26692.646466370938</v>
      </c>
      <c r="D78" s="12">
        <v>-2983.6464663709376</v>
      </c>
    </row>
    <row r="79" spans="1:4" ht="12.75" customHeight="1" x14ac:dyDescent="0.25">
      <c r="A79" s="15">
        <v>36</v>
      </c>
      <c r="B79" s="12">
        <v>25629</v>
      </c>
      <c r="C79" s="12">
        <v>28139.454313513463</v>
      </c>
      <c r="D79" s="12">
        <v>-2510.4543135134627</v>
      </c>
    </row>
    <row r="80" spans="1:4" ht="12.75" customHeight="1" x14ac:dyDescent="0.25">
      <c r="A80" s="15">
        <v>37</v>
      </c>
      <c r="B80" s="12">
        <v>26751</v>
      </c>
      <c r="C80" s="12">
        <v>28261.4742524291</v>
      </c>
      <c r="D80" s="12">
        <v>-1510.4742524290996</v>
      </c>
    </row>
    <row r="81" spans="1:4" ht="12.75" customHeight="1" x14ac:dyDescent="0.25">
      <c r="A81" s="15">
        <v>38</v>
      </c>
      <c r="B81" s="12">
        <v>26176</v>
      </c>
      <c r="C81" s="12">
        <v>29882.59629802253</v>
      </c>
      <c r="D81" s="12">
        <v>-3706.5962980225304</v>
      </c>
    </row>
    <row r="82" spans="1:4" ht="12.75" customHeight="1" x14ac:dyDescent="0.25">
      <c r="A82" s="15">
        <v>39</v>
      </c>
      <c r="B82" s="12">
        <v>25076</v>
      </c>
      <c r="C82" s="12">
        <v>26954.117764047296</v>
      </c>
      <c r="D82" s="12">
        <v>-1878.1177640472961</v>
      </c>
    </row>
    <row r="83" spans="1:4" ht="12.75" customHeight="1" x14ac:dyDescent="0.25">
      <c r="A83" s="15">
        <v>40</v>
      </c>
      <c r="B83" s="12">
        <v>23574</v>
      </c>
      <c r="C83" s="12">
        <v>25245.838619228412</v>
      </c>
      <c r="D83" s="12">
        <v>-1671.8386192284124</v>
      </c>
    </row>
    <row r="84" spans="1:4" ht="12.75" customHeight="1" x14ac:dyDescent="0.25">
      <c r="A84" s="15">
        <v>41</v>
      </c>
      <c r="B84" s="12">
        <v>24733</v>
      </c>
      <c r="C84" s="12">
        <v>27616.511718160742</v>
      </c>
      <c r="D84" s="12">
        <v>-2883.511718160742</v>
      </c>
    </row>
    <row r="85" spans="1:4" ht="12.75" customHeight="1" x14ac:dyDescent="0.25">
      <c r="A85" s="15">
        <v>42</v>
      </c>
      <c r="B85" s="12">
        <v>27654</v>
      </c>
      <c r="C85" s="12">
        <v>29185.3395042189</v>
      </c>
      <c r="D85" s="12">
        <v>-1531.3395042189004</v>
      </c>
    </row>
    <row r="86" spans="1:4" ht="12.75" customHeight="1" x14ac:dyDescent="0.25">
      <c r="A86" s="15">
        <v>43</v>
      </c>
      <c r="B86" s="12">
        <v>23588</v>
      </c>
      <c r="C86" s="12">
        <v>27372.471840329476</v>
      </c>
      <c r="D86" s="12">
        <v>-3784.4718403294755</v>
      </c>
    </row>
    <row r="87" spans="1:4" ht="12.75" customHeight="1" x14ac:dyDescent="0.25">
      <c r="A87" s="15">
        <v>44</v>
      </c>
      <c r="B87" s="12">
        <v>22973</v>
      </c>
      <c r="C87" s="12">
        <v>26396.312329004395</v>
      </c>
      <c r="D87" s="12">
        <v>-3423.312329004395</v>
      </c>
    </row>
    <row r="88" spans="1:4" ht="12.75" customHeight="1" x14ac:dyDescent="0.25">
      <c r="A88" s="15">
        <v>45</v>
      </c>
      <c r="B88" s="12">
        <v>23586</v>
      </c>
      <c r="C88" s="12">
        <v>27668.805977696014</v>
      </c>
      <c r="D88" s="12">
        <v>-4082.8059776960145</v>
      </c>
    </row>
    <row r="89" spans="1:4" ht="12.75" customHeight="1" x14ac:dyDescent="0.25">
      <c r="A89" s="15">
        <v>46</v>
      </c>
      <c r="B89" s="12">
        <v>24705</v>
      </c>
      <c r="C89" s="12">
        <v>28296.337092119276</v>
      </c>
      <c r="D89" s="12">
        <v>-3591.3370921192763</v>
      </c>
    </row>
    <row r="90" spans="1:4" ht="12.75" customHeight="1" x14ac:dyDescent="0.25">
      <c r="A90" s="15">
        <v>47</v>
      </c>
      <c r="B90" s="12">
        <v>26268</v>
      </c>
      <c r="C90" s="12">
        <v>27511.923199090197</v>
      </c>
      <c r="D90" s="12">
        <v>-1243.9231990901972</v>
      </c>
    </row>
    <row r="91" spans="1:4" ht="12.75" customHeight="1" x14ac:dyDescent="0.25">
      <c r="A91" s="15">
        <v>48</v>
      </c>
      <c r="B91" s="12">
        <v>24806</v>
      </c>
      <c r="C91" s="12">
        <v>26117.409611482944</v>
      </c>
      <c r="D91" s="12">
        <v>-1311.4096114829445</v>
      </c>
    </row>
  </sheetData>
  <mergeCells count="7">
    <mergeCell ref="C7:C8"/>
    <mergeCell ref="E11:E12"/>
    <mergeCell ref="F11:F12"/>
    <mergeCell ref="B16:B17"/>
    <mergeCell ref="D16:D17"/>
    <mergeCell ref="E16:E17"/>
    <mergeCell ref="F16:G16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/>
  </sheetViews>
  <sheetFormatPr defaultRowHeight="15" x14ac:dyDescent="0.25"/>
  <cols>
    <col min="1" max="1" width="9.140625" style="1"/>
    <col min="2" max="2" width="14.7109375" style="1" customWidth="1"/>
    <col min="3" max="3" width="11" style="1" customWidth="1"/>
    <col min="4" max="16384" width="9.140625" style="1"/>
  </cols>
  <sheetData>
    <row r="1" spans="1:3" ht="15" customHeight="1" x14ac:dyDescent="0.25">
      <c r="A1" s="2" t="s">
        <v>0</v>
      </c>
      <c r="B1" s="2" t="s">
        <v>1</v>
      </c>
      <c r="C1" s="2" t="s">
        <v>2</v>
      </c>
    </row>
    <row r="2" spans="1:3" ht="15" customHeight="1" x14ac:dyDescent="0.25">
      <c r="A2" s="1">
        <v>19</v>
      </c>
      <c r="B2" s="1">
        <v>396</v>
      </c>
      <c r="C2" s="1">
        <v>24917</v>
      </c>
    </row>
    <row r="3" spans="1:3" ht="15" customHeight="1" x14ac:dyDescent="0.25">
      <c r="A3" s="1">
        <v>20</v>
      </c>
      <c r="B3" s="1">
        <v>518</v>
      </c>
      <c r="C3" s="1">
        <v>27466</v>
      </c>
    </row>
    <row r="4" spans="1:3" ht="15" customHeight="1" x14ac:dyDescent="0.25">
      <c r="A4" s="1">
        <v>21</v>
      </c>
      <c r="B4" s="1">
        <v>358</v>
      </c>
      <c r="C4" s="1">
        <v>25253</v>
      </c>
    </row>
    <row r="5" spans="1:3" ht="15" customHeight="1" x14ac:dyDescent="0.25">
      <c r="A5" s="1">
        <v>22</v>
      </c>
      <c r="B5" s="1">
        <v>404</v>
      </c>
      <c r="C5" s="1">
        <v>24277</v>
      </c>
    </row>
    <row r="6" spans="1:3" ht="15" customHeight="1" x14ac:dyDescent="0.25">
      <c r="A6" s="1">
        <v>23</v>
      </c>
      <c r="B6" s="1">
        <v>359</v>
      </c>
      <c r="C6" s="1">
        <v>24847</v>
      </c>
    </row>
    <row r="7" spans="1:3" ht="15" customHeight="1" x14ac:dyDescent="0.25">
      <c r="A7" s="1">
        <v>24</v>
      </c>
      <c r="B7" s="1">
        <v>347</v>
      </c>
      <c r="C7" s="1">
        <v>23126</v>
      </c>
    </row>
    <row r="8" spans="1:3" ht="15" customHeight="1" x14ac:dyDescent="0.25">
      <c r="A8" s="1">
        <v>25</v>
      </c>
      <c r="B8" s="1">
        <v>313</v>
      </c>
      <c r="C8" s="1">
        <v>23161</v>
      </c>
    </row>
    <row r="9" spans="1:3" ht="15" customHeight="1" x14ac:dyDescent="0.25">
      <c r="A9" s="1">
        <v>26</v>
      </c>
      <c r="B9" s="1">
        <v>396</v>
      </c>
      <c r="C9" s="1">
        <v>23920</v>
      </c>
    </row>
    <row r="10" spans="1:3" ht="15" customHeight="1" x14ac:dyDescent="0.25">
      <c r="A10" s="1">
        <v>27</v>
      </c>
      <c r="B10" s="1">
        <v>385</v>
      </c>
      <c r="C10" s="1">
        <v>24496</v>
      </c>
    </row>
    <row r="11" spans="1:3" ht="15" customHeight="1" x14ac:dyDescent="0.25">
      <c r="A11" s="1">
        <v>28</v>
      </c>
      <c r="B11" s="1">
        <v>480</v>
      </c>
      <c r="C11" s="1">
        <v>25842</v>
      </c>
    </row>
    <row r="12" spans="1:3" ht="15" customHeight="1" x14ac:dyDescent="0.25">
      <c r="A12" s="1">
        <v>29</v>
      </c>
      <c r="B12" s="1">
        <v>408</v>
      </c>
      <c r="C12" s="1">
        <v>25688</v>
      </c>
    </row>
    <row r="13" spans="1:3" ht="15" customHeight="1" x14ac:dyDescent="0.25">
      <c r="A13" s="1">
        <v>30</v>
      </c>
      <c r="B13" s="1">
        <v>451</v>
      </c>
      <c r="C13" s="1">
        <v>24531</v>
      </c>
    </row>
    <row r="14" spans="1:3" ht="15" customHeight="1" x14ac:dyDescent="0.25">
      <c r="A14" s="1">
        <v>31</v>
      </c>
      <c r="B14" s="1">
        <v>482</v>
      </c>
      <c r="C14" s="1">
        <v>25040</v>
      </c>
    </row>
    <row r="15" spans="1:3" ht="15" customHeight="1" x14ac:dyDescent="0.25">
      <c r="A15" s="1">
        <v>32</v>
      </c>
      <c r="B15" s="1">
        <v>460</v>
      </c>
      <c r="C15" s="1">
        <v>25348</v>
      </c>
    </row>
    <row r="16" spans="1:3" ht="15" customHeight="1" x14ac:dyDescent="0.25">
      <c r="A16" s="1">
        <v>33</v>
      </c>
      <c r="B16" s="1">
        <v>234</v>
      </c>
      <c r="C16" s="1">
        <v>23009</v>
      </c>
    </row>
    <row r="17" spans="1:3" ht="15" customHeight="1" x14ac:dyDescent="0.25">
      <c r="A17" s="1">
        <v>34</v>
      </c>
      <c r="B17" s="1">
        <v>369</v>
      </c>
      <c r="C17" s="1">
        <v>24445</v>
      </c>
    </row>
    <row r="18" spans="1:3" ht="15" customHeight="1" x14ac:dyDescent="0.25">
      <c r="A18" s="1">
        <v>35</v>
      </c>
      <c r="B18" s="1">
        <v>373</v>
      </c>
      <c r="C18" s="1">
        <v>23709</v>
      </c>
    </row>
    <row r="19" spans="1:3" ht="15" customHeight="1" x14ac:dyDescent="0.25">
      <c r="A19" s="1">
        <v>36</v>
      </c>
      <c r="B19" s="1">
        <v>456</v>
      </c>
      <c r="C19" s="1">
        <v>25629</v>
      </c>
    </row>
    <row r="20" spans="1:3" ht="15" customHeight="1" x14ac:dyDescent="0.25">
      <c r="A20" s="1">
        <v>37</v>
      </c>
      <c r="B20" s="1">
        <v>463</v>
      </c>
      <c r="C20" s="1">
        <v>26751</v>
      </c>
    </row>
    <row r="21" spans="1:3" ht="15" customHeight="1" x14ac:dyDescent="0.25">
      <c r="A21" s="1">
        <v>38</v>
      </c>
      <c r="B21" s="1">
        <v>556</v>
      </c>
      <c r="C21" s="1">
        <v>26176</v>
      </c>
    </row>
    <row r="22" spans="1:3" ht="15" customHeight="1" x14ac:dyDescent="0.25">
      <c r="A22" s="1">
        <v>39</v>
      </c>
      <c r="B22" s="1">
        <v>388</v>
      </c>
      <c r="C22" s="1">
        <v>25076</v>
      </c>
    </row>
    <row r="23" spans="1:3" ht="15" customHeight="1" x14ac:dyDescent="0.25">
      <c r="A23" s="1">
        <v>40</v>
      </c>
      <c r="B23" s="1">
        <v>290</v>
      </c>
      <c r="C23" s="1">
        <v>23574</v>
      </c>
    </row>
    <row r="24" spans="1:3" ht="15" customHeight="1" x14ac:dyDescent="0.25">
      <c r="A24" s="1">
        <v>41</v>
      </c>
      <c r="B24" s="1">
        <v>426</v>
      </c>
      <c r="C24" s="1">
        <v>24733</v>
      </c>
    </row>
    <row r="25" spans="1:3" ht="15" customHeight="1" x14ac:dyDescent="0.25">
      <c r="A25" s="1">
        <v>42</v>
      </c>
      <c r="B25" s="1">
        <v>516</v>
      </c>
      <c r="C25" s="1">
        <v>27654</v>
      </c>
    </row>
    <row r="26" spans="1:3" ht="15" customHeight="1" x14ac:dyDescent="0.25">
      <c r="A26" s="1">
        <v>43</v>
      </c>
      <c r="B26" s="1">
        <v>412</v>
      </c>
      <c r="C26" s="1">
        <v>23588</v>
      </c>
    </row>
    <row r="27" spans="1:3" ht="15" customHeight="1" x14ac:dyDescent="0.25">
      <c r="A27" s="1">
        <v>44</v>
      </c>
      <c r="B27" s="1">
        <v>356</v>
      </c>
      <c r="C27" s="1">
        <v>22973</v>
      </c>
    </row>
    <row r="28" spans="1:3" ht="15" customHeight="1" x14ac:dyDescent="0.25">
      <c r="A28" s="1">
        <v>45</v>
      </c>
      <c r="B28" s="1">
        <v>429</v>
      </c>
      <c r="C28" s="1">
        <v>23586</v>
      </c>
    </row>
    <row r="29" spans="1:3" ht="15" customHeight="1" x14ac:dyDescent="0.25">
      <c r="A29" s="1">
        <v>46</v>
      </c>
      <c r="B29" s="1">
        <v>465</v>
      </c>
      <c r="C29" s="1">
        <v>24705</v>
      </c>
    </row>
    <row r="30" spans="1:3" ht="15" customHeight="1" x14ac:dyDescent="0.25">
      <c r="A30" s="1">
        <v>47</v>
      </c>
      <c r="B30" s="1">
        <v>420</v>
      </c>
      <c r="C30" s="1">
        <v>26268</v>
      </c>
    </row>
    <row r="31" spans="1:3" ht="15" customHeight="1" x14ac:dyDescent="0.25">
      <c r="A31" s="1">
        <v>48</v>
      </c>
      <c r="B31" s="1">
        <v>340</v>
      </c>
      <c r="C31" s="1">
        <v>24806</v>
      </c>
    </row>
    <row r="32" spans="1:3" ht="15" customHeight="1" x14ac:dyDescent="0.25"/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/>
  </sheetViews>
  <sheetFormatPr defaultRowHeight="15" x14ac:dyDescent="0.25"/>
  <cols>
    <col min="1" max="16384" width="9.140625" style="1"/>
  </cols>
  <sheetData>
    <row r="1" spans="1:2" x14ac:dyDescent="0.25">
      <c r="A1" s="1" t="str">
        <f>'All Data'!$B1</f>
        <v>Units Produced</v>
      </c>
      <c r="B1" s="1" t="str">
        <f>'All Data'!$C1</f>
        <v>Total Cost</v>
      </c>
    </row>
    <row r="2" spans="1:2" x14ac:dyDescent="0.25">
      <c r="A2" s="1">
        <f>'All Data'!$B2</f>
        <v>321</v>
      </c>
      <c r="B2" s="1">
        <f>'All Data'!$C2</f>
        <v>31884</v>
      </c>
    </row>
    <row r="3" spans="1:2" x14ac:dyDescent="0.25">
      <c r="A3" s="1">
        <f>'All Data'!$B3</f>
        <v>306</v>
      </c>
      <c r="B3" s="1">
        <f>'All Data'!$C3</f>
        <v>29253</v>
      </c>
    </row>
    <row r="4" spans="1:2" x14ac:dyDescent="0.25">
      <c r="A4" s="1">
        <f>'All Data'!$B4</f>
        <v>452</v>
      </c>
      <c r="B4" s="1">
        <f>'All Data'!$C4</f>
        <v>32731</v>
      </c>
    </row>
    <row r="5" spans="1:2" x14ac:dyDescent="0.25">
      <c r="A5" s="1">
        <f>'All Data'!$B5</f>
        <v>407</v>
      </c>
      <c r="B5" s="1">
        <f>'All Data'!$C5</f>
        <v>31974</v>
      </c>
    </row>
    <row r="6" spans="1:2" x14ac:dyDescent="0.25">
      <c r="A6" s="1">
        <f>'All Data'!$B6</f>
        <v>512</v>
      </c>
      <c r="B6" s="1">
        <f>'All Data'!$C6</f>
        <v>36700</v>
      </c>
    </row>
    <row r="7" spans="1:2" x14ac:dyDescent="0.25">
      <c r="A7" s="1">
        <f>'All Data'!$B7</f>
        <v>450</v>
      </c>
      <c r="B7" s="1">
        <f>'All Data'!$C7</f>
        <v>28431</v>
      </c>
    </row>
    <row r="8" spans="1:2" x14ac:dyDescent="0.25">
      <c r="A8" s="1">
        <f>'All Data'!$B8</f>
        <v>413</v>
      </c>
      <c r="B8" s="1">
        <f>'All Data'!$C8</f>
        <v>28654</v>
      </c>
    </row>
    <row r="9" spans="1:2" x14ac:dyDescent="0.25">
      <c r="A9" s="1">
        <f>'All Data'!$B9</f>
        <v>473</v>
      </c>
      <c r="B9" s="1">
        <f>'All Data'!$C9</f>
        <v>35233</v>
      </c>
    </row>
    <row r="10" spans="1:2" x14ac:dyDescent="0.25">
      <c r="A10" s="1">
        <f>'All Data'!$B10</f>
        <v>263</v>
      </c>
      <c r="B10" s="1">
        <f>'All Data'!$C10</f>
        <v>28553</v>
      </c>
    </row>
    <row r="11" spans="1:2" x14ac:dyDescent="0.25">
      <c r="A11" s="1">
        <f>'All Data'!$B11</f>
        <v>440</v>
      </c>
      <c r="B11" s="1">
        <f>'All Data'!$C11</f>
        <v>29263</v>
      </c>
    </row>
    <row r="12" spans="1:2" x14ac:dyDescent="0.25">
      <c r="A12" s="1">
        <f>'All Data'!$B12</f>
        <v>439</v>
      </c>
      <c r="B12" s="1">
        <f>'All Data'!$C12</f>
        <v>35629</v>
      </c>
    </row>
    <row r="13" spans="1:2" x14ac:dyDescent="0.25">
      <c r="A13" s="1">
        <f>'All Data'!$B13</f>
        <v>391</v>
      </c>
      <c r="B13" s="1">
        <f>'All Data'!$C13</f>
        <v>31760</v>
      </c>
    </row>
    <row r="14" spans="1:2" x14ac:dyDescent="0.25">
      <c r="A14" s="1">
        <f>'All Data'!$B14</f>
        <v>391</v>
      </c>
      <c r="B14" s="1">
        <f>'All Data'!$C14</f>
        <v>29953</v>
      </c>
    </row>
    <row r="15" spans="1:2" x14ac:dyDescent="0.25">
      <c r="A15" s="1">
        <f>'All Data'!$B15</f>
        <v>549</v>
      </c>
      <c r="B15" s="1">
        <f>'All Data'!$C15</f>
        <v>32569</v>
      </c>
    </row>
    <row r="16" spans="1:2" x14ac:dyDescent="0.25">
      <c r="A16" s="1">
        <f>'All Data'!$B16</f>
        <v>319</v>
      </c>
      <c r="B16" s="1">
        <f>'All Data'!$C16</f>
        <v>31229</v>
      </c>
    </row>
    <row r="17" spans="1:2" x14ac:dyDescent="0.25">
      <c r="A17" s="1">
        <f>'All Data'!$B17</f>
        <v>378</v>
      </c>
      <c r="B17" s="1">
        <f>'All Data'!$C17</f>
        <v>29699</v>
      </c>
    </row>
    <row r="18" spans="1:2" x14ac:dyDescent="0.25">
      <c r="A18" s="1">
        <f>'All Data'!$B18</f>
        <v>507</v>
      </c>
      <c r="B18" s="1">
        <f>'All Data'!$C18</f>
        <v>32107</v>
      </c>
    </row>
    <row r="19" spans="1:2" x14ac:dyDescent="0.25">
      <c r="A19" s="1">
        <f>'All Data'!$B19</f>
        <v>488</v>
      </c>
      <c r="B19" s="1">
        <f>'All Data'!$C19</f>
        <v>33192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defaultColWidth="30.7109375" defaultRowHeight="15" x14ac:dyDescent="0.25"/>
  <cols>
    <col min="1" max="1" width="30.7109375" style="4"/>
    <col min="2" max="16384" width="30.7109375" style="3"/>
  </cols>
  <sheetData>
    <row r="1" spans="1:20" x14ac:dyDescent="0.25">
      <c r="A1" s="4" t="s">
        <v>3</v>
      </c>
      <c r="B1" s="3" t="s">
        <v>72</v>
      </c>
      <c r="C1" s="3" t="s">
        <v>63</v>
      </c>
      <c r="D1" s="3">
        <v>5</v>
      </c>
      <c r="E1" s="3" t="s">
        <v>64</v>
      </c>
      <c r="F1" s="3">
        <v>5</v>
      </c>
      <c r="G1" s="3" t="s">
        <v>65</v>
      </c>
      <c r="H1" s="3">
        <v>1</v>
      </c>
      <c r="I1" s="3" t="s">
        <v>66</v>
      </c>
      <c r="J1" s="3">
        <v>1</v>
      </c>
      <c r="K1" s="3" t="s">
        <v>67</v>
      </c>
      <c r="L1" s="3">
        <v>0</v>
      </c>
      <c r="M1" s="3" t="s">
        <v>68</v>
      </c>
      <c r="N1" s="3">
        <v>0</v>
      </c>
      <c r="O1" s="3" t="s">
        <v>69</v>
      </c>
      <c r="P1" s="3">
        <v>1</v>
      </c>
      <c r="Q1" s="3" t="s">
        <v>70</v>
      </c>
      <c r="R1" s="3">
        <v>0</v>
      </c>
      <c r="S1" s="3" t="s">
        <v>71</v>
      </c>
      <c r="T1" s="3">
        <v>0</v>
      </c>
    </row>
    <row r="2" spans="1:20" x14ac:dyDescent="0.25">
      <c r="A2" s="4" t="s">
        <v>4</v>
      </c>
      <c r="B2" s="3" t="s">
        <v>5</v>
      </c>
    </row>
    <row r="3" spans="1:20" x14ac:dyDescent="0.25">
      <c r="A3" s="4" t="s">
        <v>6</v>
      </c>
      <c r="B3" s="3" t="b">
        <f>IF(B10&gt;256,"TripUpST110AndEarlier",FALSE)</f>
        <v>0</v>
      </c>
    </row>
    <row r="4" spans="1:20" x14ac:dyDescent="0.25">
      <c r="A4" s="4" t="s">
        <v>7</v>
      </c>
      <c r="B4" s="3" t="s">
        <v>8</v>
      </c>
    </row>
    <row r="5" spans="1:20" x14ac:dyDescent="0.25">
      <c r="A5" s="4" t="s">
        <v>9</v>
      </c>
      <c r="B5" s="3" t="b">
        <v>1</v>
      </c>
    </row>
    <row r="6" spans="1:20" x14ac:dyDescent="0.25">
      <c r="A6" s="4" t="s">
        <v>10</v>
      </c>
      <c r="B6" s="3" t="b">
        <v>1</v>
      </c>
    </row>
    <row r="7" spans="1:20" x14ac:dyDescent="0.25">
      <c r="A7" s="4" t="s">
        <v>11</v>
      </c>
      <c r="B7" s="3">
        <f>'All Data'!$A$1:$C$49</f>
        <v>450</v>
      </c>
    </row>
    <row r="8" spans="1:20" x14ac:dyDescent="0.25">
      <c r="A8" s="4" t="s">
        <v>12</v>
      </c>
      <c r="B8" s="3">
        <v>1</v>
      </c>
    </row>
    <row r="9" spans="1:20" x14ac:dyDescent="0.25">
      <c r="A9" s="4" t="s">
        <v>13</v>
      </c>
      <c r="B9" s="3">
        <f>1</f>
        <v>1</v>
      </c>
    </row>
    <row r="10" spans="1:20" x14ac:dyDescent="0.25">
      <c r="A10" s="4" t="s">
        <v>14</v>
      </c>
      <c r="B10" s="3">
        <v>3</v>
      </c>
    </row>
    <row r="12" spans="1:20" x14ac:dyDescent="0.25">
      <c r="A12" s="4" t="s">
        <v>15</v>
      </c>
      <c r="B12" s="3" t="s">
        <v>16</v>
      </c>
      <c r="C12" s="3" t="s">
        <v>17</v>
      </c>
      <c r="D12" s="3" t="s">
        <v>18</v>
      </c>
      <c r="E12" s="3" t="b">
        <v>1</v>
      </c>
      <c r="F12" s="3">
        <v>0</v>
      </c>
      <c r="G12" s="3">
        <v>4</v>
      </c>
    </row>
    <row r="13" spans="1:20" x14ac:dyDescent="0.25">
      <c r="A13" s="4" t="s">
        <v>19</v>
      </c>
      <c r="B13" s="3">
        <f>'All Data'!$A$1:$A$49</f>
        <v>12</v>
      </c>
    </row>
    <row r="14" spans="1:20" x14ac:dyDescent="0.25">
      <c r="A14" s="4" t="s">
        <v>20</v>
      </c>
    </row>
    <row r="15" spans="1:20" x14ac:dyDescent="0.25">
      <c r="A15" s="4" t="s">
        <v>21</v>
      </c>
      <c r="B15" s="3" t="s">
        <v>22</v>
      </c>
      <c r="C15" s="3" t="s">
        <v>23</v>
      </c>
      <c r="D15" s="3" t="s">
        <v>24</v>
      </c>
      <c r="E15" s="3" t="b">
        <v>1</v>
      </c>
      <c r="F15" s="3">
        <v>0</v>
      </c>
      <c r="G15" s="3">
        <v>4</v>
      </c>
    </row>
    <row r="16" spans="1:20" x14ac:dyDescent="0.25">
      <c r="A16" s="4" t="s">
        <v>25</v>
      </c>
      <c r="B16" s="3">
        <f>'All Data'!$B$1:$B$49</f>
        <v>319</v>
      </c>
    </row>
    <row r="17" spans="1:7" x14ac:dyDescent="0.25">
      <c r="A17" s="4" t="s">
        <v>26</v>
      </c>
    </row>
    <row r="18" spans="1:7" x14ac:dyDescent="0.25">
      <c r="A18" s="4" t="s">
        <v>27</v>
      </c>
      <c r="B18" s="3" t="s">
        <v>28</v>
      </c>
      <c r="C18" s="3" t="s">
        <v>29</v>
      </c>
      <c r="D18" s="3" t="s">
        <v>30</v>
      </c>
      <c r="E18" s="3" t="b">
        <v>1</v>
      </c>
      <c r="F18" s="3">
        <v>0</v>
      </c>
      <c r="G18" s="3">
        <v>4</v>
      </c>
    </row>
    <row r="19" spans="1:7" x14ac:dyDescent="0.25">
      <c r="A19" s="4" t="s">
        <v>31</v>
      </c>
      <c r="B19" s="3">
        <f>'All Data'!$C$1:$C$49</f>
        <v>33192</v>
      </c>
    </row>
    <row r="20" spans="1:7" x14ac:dyDescent="0.25">
      <c r="A20" s="4" t="s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defaultColWidth="30.7109375" defaultRowHeight="15" x14ac:dyDescent="0.25"/>
  <cols>
    <col min="1" max="1" width="30.7109375" style="4"/>
    <col min="2" max="16384" width="30.7109375" style="3"/>
  </cols>
  <sheetData>
    <row r="1" spans="1:20" x14ac:dyDescent="0.25">
      <c r="A1" s="4" t="s">
        <v>3</v>
      </c>
      <c r="B1" s="3" t="s">
        <v>73</v>
      </c>
      <c r="C1" s="3" t="s">
        <v>63</v>
      </c>
      <c r="D1" s="3">
        <v>5</v>
      </c>
      <c r="E1" s="3" t="s">
        <v>64</v>
      </c>
      <c r="F1" s="3">
        <v>5</v>
      </c>
      <c r="G1" s="3" t="s">
        <v>65</v>
      </c>
      <c r="H1" s="3">
        <v>1</v>
      </c>
      <c r="I1" s="3" t="s">
        <v>66</v>
      </c>
      <c r="J1" s="3">
        <v>1</v>
      </c>
      <c r="K1" s="3" t="s">
        <v>67</v>
      </c>
      <c r="L1" s="3">
        <v>0</v>
      </c>
      <c r="M1" s="3" t="s">
        <v>68</v>
      </c>
      <c r="N1" s="3">
        <v>0</v>
      </c>
      <c r="O1" s="3" t="s">
        <v>69</v>
      </c>
      <c r="P1" s="3">
        <v>1</v>
      </c>
      <c r="Q1" s="3" t="s">
        <v>70</v>
      </c>
      <c r="R1" s="3">
        <v>0</v>
      </c>
      <c r="S1" s="3" t="s">
        <v>71</v>
      </c>
      <c r="T1" s="3">
        <v>0</v>
      </c>
    </row>
    <row r="2" spans="1:20" x14ac:dyDescent="0.25">
      <c r="A2" s="4" t="s">
        <v>4</v>
      </c>
      <c r="B2" s="3" t="s">
        <v>56</v>
      </c>
    </row>
    <row r="3" spans="1:20" x14ac:dyDescent="0.25">
      <c r="A3" s="4" t="s">
        <v>6</v>
      </c>
      <c r="B3" s="3" t="b">
        <f>IF(B10&gt;256,"TripUpST110AndEarlier",FALSE)</f>
        <v>0</v>
      </c>
    </row>
    <row r="4" spans="1:20" x14ac:dyDescent="0.25">
      <c r="A4" s="4" t="s">
        <v>7</v>
      </c>
      <c r="B4" s="3" t="s">
        <v>8</v>
      </c>
    </row>
    <row r="5" spans="1:20" x14ac:dyDescent="0.25">
      <c r="A5" s="4" t="s">
        <v>9</v>
      </c>
      <c r="B5" s="3" t="b">
        <v>1</v>
      </c>
    </row>
    <row r="6" spans="1:20" x14ac:dyDescent="0.25">
      <c r="A6" s="4" t="s">
        <v>10</v>
      </c>
      <c r="B6" s="3" t="b">
        <v>1</v>
      </c>
    </row>
    <row r="7" spans="1:20" x14ac:dyDescent="0.25">
      <c r="A7" s="4" t="s">
        <v>11</v>
      </c>
      <c r="B7" s="3">
        <f>'Recent Data'!$A$1:$C$31</f>
        <v>347</v>
      </c>
    </row>
    <row r="8" spans="1:20" x14ac:dyDescent="0.25">
      <c r="A8" s="4" t="s">
        <v>12</v>
      </c>
      <c r="B8" s="3">
        <v>1</v>
      </c>
    </row>
    <row r="9" spans="1:20" x14ac:dyDescent="0.25">
      <c r="A9" s="4" t="s">
        <v>13</v>
      </c>
      <c r="B9" s="3">
        <f>1</f>
        <v>1</v>
      </c>
    </row>
    <row r="10" spans="1:20" x14ac:dyDescent="0.25">
      <c r="A10" s="4" t="s">
        <v>14</v>
      </c>
      <c r="B10" s="3">
        <v>3</v>
      </c>
    </row>
    <row r="12" spans="1:20" x14ac:dyDescent="0.25">
      <c r="A12" s="4" t="s">
        <v>15</v>
      </c>
      <c r="B12" s="3" t="s">
        <v>57</v>
      </c>
      <c r="C12" s="3" t="s">
        <v>17</v>
      </c>
      <c r="D12" s="3" t="s">
        <v>58</v>
      </c>
      <c r="E12" s="3" t="b">
        <v>1</v>
      </c>
      <c r="F12" s="3">
        <v>0</v>
      </c>
      <c r="G12" s="3">
        <v>4</v>
      </c>
    </row>
    <row r="13" spans="1:20" x14ac:dyDescent="0.25">
      <c r="A13" s="4" t="s">
        <v>19</v>
      </c>
      <c r="B13" s="3">
        <f>'Recent Data'!$A$1:$A$31</f>
        <v>30</v>
      </c>
    </row>
    <row r="14" spans="1:20" x14ac:dyDescent="0.25">
      <c r="A14" s="4" t="s">
        <v>20</v>
      </c>
    </row>
    <row r="15" spans="1:20" x14ac:dyDescent="0.25">
      <c r="A15" s="4" t="s">
        <v>21</v>
      </c>
      <c r="B15" s="3" t="s">
        <v>59</v>
      </c>
      <c r="C15" s="3" t="s">
        <v>23</v>
      </c>
      <c r="D15" s="3" t="s">
        <v>60</v>
      </c>
      <c r="E15" s="3" t="b">
        <v>1</v>
      </c>
      <c r="F15" s="3">
        <v>0</v>
      </c>
      <c r="G15" s="3">
        <v>4</v>
      </c>
    </row>
    <row r="16" spans="1:20" x14ac:dyDescent="0.25">
      <c r="A16" s="4" t="s">
        <v>25</v>
      </c>
      <c r="B16" s="3">
        <f>'Recent Data'!$B$1:$B$31</f>
        <v>234</v>
      </c>
    </row>
    <row r="17" spans="1:7" x14ac:dyDescent="0.25">
      <c r="A17" s="4" t="s">
        <v>26</v>
      </c>
    </row>
    <row r="18" spans="1:7" x14ac:dyDescent="0.25">
      <c r="A18" s="4" t="s">
        <v>27</v>
      </c>
      <c r="B18" s="3" t="s">
        <v>61</v>
      </c>
      <c r="C18" s="3" t="s">
        <v>29</v>
      </c>
      <c r="D18" s="3" t="s">
        <v>62</v>
      </c>
      <c r="E18" s="3" t="b">
        <v>1</v>
      </c>
      <c r="F18" s="3">
        <v>0</v>
      </c>
      <c r="G18" s="3">
        <v>4</v>
      </c>
    </row>
    <row r="19" spans="1:7" x14ac:dyDescent="0.25">
      <c r="A19" s="4" t="s">
        <v>31</v>
      </c>
      <c r="B19" s="3">
        <f>'Recent Data'!$C$1:$C$31</f>
        <v>25629</v>
      </c>
    </row>
    <row r="20" spans="1:7" x14ac:dyDescent="0.25">
      <c r="A20" s="4" t="s">
        <v>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3"/>
  <sheetViews>
    <sheetView showGridLines="0" workbookViewId="0"/>
  </sheetViews>
  <sheetFormatPr defaultColWidth="12.7109375" defaultRowHeight="15" x14ac:dyDescent="0.25"/>
  <cols>
    <col min="1" max="1" width="15.140625" customWidth="1"/>
    <col min="2" max="7" width="12.7109375" customWidth="1"/>
    <col min="9" max="9" width="13.85546875" customWidth="1"/>
  </cols>
  <sheetData>
    <row r="1" spans="1:10" s="5" customFormat="1" ht="18" x14ac:dyDescent="0.25">
      <c r="A1" s="11" t="s">
        <v>74</v>
      </c>
      <c r="B1" s="9"/>
    </row>
    <row r="2" spans="1:10" s="5" customFormat="1" ht="11.25" x14ac:dyDescent="0.2">
      <c r="A2" s="7" t="s">
        <v>75</v>
      </c>
      <c r="B2" s="9" t="s">
        <v>76</v>
      </c>
    </row>
    <row r="3" spans="1:10" s="5" customFormat="1" ht="11.25" x14ac:dyDescent="0.2">
      <c r="A3" s="7" t="s">
        <v>77</v>
      </c>
      <c r="B3" s="9" t="s">
        <v>78</v>
      </c>
    </row>
    <row r="4" spans="1:10" s="5" customFormat="1" ht="11.25" x14ac:dyDescent="0.2">
      <c r="A4" s="7" t="s">
        <v>79</v>
      </c>
      <c r="B4" s="9" t="s">
        <v>80</v>
      </c>
    </row>
    <row r="5" spans="1:10" s="6" customFormat="1" ht="11.25" x14ac:dyDescent="0.2">
      <c r="A5" s="8" t="s">
        <v>81</v>
      </c>
      <c r="B5" s="10" t="s">
        <v>82</v>
      </c>
    </row>
    <row r="7" spans="1:10" ht="12.75" customHeight="1" x14ac:dyDescent="0.25">
      <c r="A7" s="16"/>
      <c r="B7" s="13" t="s">
        <v>35</v>
      </c>
      <c r="C7" s="23" t="s">
        <v>37</v>
      </c>
      <c r="D7" s="13" t="s">
        <v>38</v>
      </c>
      <c r="E7" s="13" t="s">
        <v>84</v>
      </c>
      <c r="I7" s="21" t="s">
        <v>89</v>
      </c>
    </row>
    <row r="8" spans="1:10" ht="12.75" customHeight="1" thickBot="1" x14ac:dyDescent="0.3">
      <c r="A8" s="17" t="s">
        <v>40</v>
      </c>
      <c r="B8" s="14" t="s">
        <v>36</v>
      </c>
      <c r="C8" s="24"/>
      <c r="D8" s="14" t="s">
        <v>37</v>
      </c>
      <c r="E8" s="14" t="s">
        <v>39</v>
      </c>
      <c r="I8" s="21" t="s">
        <v>90</v>
      </c>
      <c r="J8">
        <v>450</v>
      </c>
    </row>
    <row r="9" spans="1:10" ht="12.75" customHeight="1" thickTop="1" x14ac:dyDescent="0.25">
      <c r="A9" s="15"/>
      <c r="B9" s="18">
        <v>0.74127029685525025</v>
      </c>
      <c r="C9" s="18">
        <v>0.54948165299987084</v>
      </c>
      <c r="D9" s="18">
        <v>0.53339171203558056</v>
      </c>
      <c r="E9" s="19">
        <v>854.07331029271609</v>
      </c>
      <c r="I9" s="21" t="s">
        <v>91</v>
      </c>
      <c r="J9" s="22">
        <f>B18+B19*J8</f>
        <v>25368.71472211101</v>
      </c>
    </row>
    <row r="10" spans="1:10" ht="12.75" customHeight="1" x14ac:dyDescent="0.25"/>
    <row r="11" spans="1:10" ht="12.75" customHeight="1" x14ac:dyDescent="0.25">
      <c r="A11" s="16"/>
      <c r="B11" s="13" t="s">
        <v>41</v>
      </c>
      <c r="C11" s="13" t="s">
        <v>85</v>
      </c>
      <c r="D11" s="13" t="s">
        <v>44</v>
      </c>
      <c r="E11" s="23" t="s">
        <v>45</v>
      </c>
      <c r="F11" s="23" t="s">
        <v>46</v>
      </c>
    </row>
    <row r="12" spans="1:10" ht="12.75" customHeight="1" thickBot="1" x14ac:dyDescent="0.3">
      <c r="A12" s="17" t="s">
        <v>33</v>
      </c>
      <c r="B12" s="14" t="s">
        <v>42</v>
      </c>
      <c r="C12" s="14" t="s">
        <v>43</v>
      </c>
      <c r="D12" s="14" t="s">
        <v>43</v>
      </c>
      <c r="E12" s="24"/>
      <c r="F12" s="24"/>
    </row>
    <row r="13" spans="1:10" ht="12.75" customHeight="1" thickTop="1" x14ac:dyDescent="0.25">
      <c r="A13" s="15" t="s">
        <v>47</v>
      </c>
      <c r="B13" s="19">
        <v>1</v>
      </c>
      <c r="C13" s="19">
        <v>24910878.658077955</v>
      </c>
      <c r="D13" s="19">
        <v>24910878.658077955</v>
      </c>
      <c r="E13" s="18">
        <v>34.150632014087485</v>
      </c>
      <c r="F13" s="20">
        <v>2.7879641045175545E-6</v>
      </c>
    </row>
    <row r="14" spans="1:10" ht="12.75" customHeight="1" x14ac:dyDescent="0.25">
      <c r="A14" s="15" t="s">
        <v>48</v>
      </c>
      <c r="B14" s="19">
        <v>28</v>
      </c>
      <c r="C14" s="19">
        <v>20424354.141922027</v>
      </c>
      <c r="D14" s="19">
        <v>729441.21935435815</v>
      </c>
      <c r="E14" s="12"/>
      <c r="F14" s="12"/>
    </row>
    <row r="15" spans="1:10" ht="12.75" customHeight="1" x14ac:dyDescent="0.25"/>
    <row r="16" spans="1:10" ht="12.75" customHeight="1" x14ac:dyDescent="0.25">
      <c r="A16" s="16"/>
      <c r="B16" s="23" t="s">
        <v>49</v>
      </c>
      <c r="C16" s="13" t="s">
        <v>50</v>
      </c>
      <c r="D16" s="23" t="s">
        <v>52</v>
      </c>
      <c r="E16" s="23" t="s">
        <v>46</v>
      </c>
      <c r="F16" s="25" t="s">
        <v>86</v>
      </c>
      <c r="G16" s="25"/>
    </row>
    <row r="17" spans="1:7" ht="12.75" customHeight="1" thickBot="1" x14ac:dyDescent="0.3">
      <c r="A17" s="17" t="s">
        <v>34</v>
      </c>
      <c r="B17" s="24"/>
      <c r="C17" s="14" t="s">
        <v>51</v>
      </c>
      <c r="D17" s="24"/>
      <c r="E17" s="24"/>
      <c r="F17" s="14" t="s">
        <v>53</v>
      </c>
      <c r="G17" s="14" t="s">
        <v>54</v>
      </c>
    </row>
    <row r="18" spans="1:7" ht="12.75" customHeight="1" thickTop="1" x14ac:dyDescent="0.25">
      <c r="A18" s="15" t="s">
        <v>55</v>
      </c>
      <c r="B18" s="19">
        <v>19440.435723309522</v>
      </c>
      <c r="C18" s="19">
        <v>933.63020037582532</v>
      </c>
      <c r="D18" s="18">
        <v>20.822415251224662</v>
      </c>
      <c r="E18" s="20">
        <v>1.4060159260855011E-18</v>
      </c>
      <c r="F18" s="19">
        <v>17527.980953063958</v>
      </c>
      <c r="G18" s="19">
        <v>21352.890493555085</v>
      </c>
    </row>
    <row r="19" spans="1:7" ht="12.75" customHeight="1" x14ac:dyDescent="0.25">
      <c r="A19" s="15" t="s">
        <v>1</v>
      </c>
      <c r="B19" s="19">
        <v>13.173953330669974</v>
      </c>
      <c r="C19" s="19">
        <v>2.2543261450224756</v>
      </c>
      <c r="D19" s="18">
        <v>5.8438542088321608</v>
      </c>
      <c r="E19" s="20">
        <v>2.7879641045189267E-6</v>
      </c>
      <c r="F19" s="19">
        <v>8.5561755552701957</v>
      </c>
      <c r="G19" s="19">
        <v>17.791731106069754</v>
      </c>
    </row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spans="1:4" ht="12.75" customHeight="1" x14ac:dyDescent="0.25"/>
    <row r="34" spans="1:4" ht="12.75" customHeight="1" x14ac:dyDescent="0.25"/>
    <row r="35" spans="1:4" ht="12.75" customHeight="1" x14ac:dyDescent="0.25"/>
    <row r="36" spans="1:4" ht="12.75" customHeight="1" x14ac:dyDescent="0.25"/>
    <row r="37" spans="1:4" ht="12.75" customHeight="1" x14ac:dyDescent="0.25"/>
    <row r="38" spans="1:4" ht="12.75" customHeight="1" x14ac:dyDescent="0.25"/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>
      <c r="A42" s="16"/>
      <c r="B42" s="13"/>
      <c r="C42" s="13"/>
      <c r="D42" s="13"/>
    </row>
    <row r="43" spans="1:4" ht="12.75" customHeight="1" thickBot="1" x14ac:dyDescent="0.3">
      <c r="A43" s="17" t="s">
        <v>83</v>
      </c>
      <c r="B43" s="14" t="s">
        <v>2</v>
      </c>
      <c r="C43" s="14" t="s">
        <v>87</v>
      </c>
      <c r="D43" s="14" t="s">
        <v>88</v>
      </c>
    </row>
    <row r="44" spans="1:4" ht="12.75" customHeight="1" thickTop="1" x14ac:dyDescent="0.25">
      <c r="A44" s="15">
        <v>1</v>
      </c>
      <c r="B44" s="12">
        <v>24917</v>
      </c>
      <c r="C44" s="12">
        <v>24657.321242254831</v>
      </c>
      <c r="D44" s="12">
        <v>259.6787577451687</v>
      </c>
    </row>
    <row r="45" spans="1:4" ht="12.75" customHeight="1" x14ac:dyDescent="0.25">
      <c r="A45" s="15">
        <v>2</v>
      </c>
      <c r="B45" s="12">
        <v>27466</v>
      </c>
      <c r="C45" s="12">
        <v>26264.543548596568</v>
      </c>
      <c r="D45" s="12">
        <v>1201.4564514034319</v>
      </c>
    </row>
    <row r="46" spans="1:4" ht="12.75" customHeight="1" x14ac:dyDescent="0.25">
      <c r="A46" s="15">
        <v>3</v>
      </c>
      <c r="B46" s="12">
        <v>25253</v>
      </c>
      <c r="C46" s="12">
        <v>24156.711015689372</v>
      </c>
      <c r="D46" s="12">
        <v>1096.2889843106277</v>
      </c>
    </row>
    <row r="47" spans="1:4" ht="12.75" customHeight="1" x14ac:dyDescent="0.25">
      <c r="A47" s="15">
        <v>4</v>
      </c>
      <c r="B47" s="12">
        <v>24277</v>
      </c>
      <c r="C47" s="12">
        <v>24762.712868900191</v>
      </c>
      <c r="D47" s="12">
        <v>-485.7128689001911</v>
      </c>
    </row>
    <row r="48" spans="1:4" ht="12.75" customHeight="1" x14ac:dyDescent="0.25">
      <c r="A48" s="15">
        <v>5</v>
      </c>
      <c r="B48" s="12">
        <v>24847</v>
      </c>
      <c r="C48" s="12">
        <v>24169.884969020044</v>
      </c>
      <c r="D48" s="12">
        <v>677.11503097995592</v>
      </c>
    </row>
    <row r="49" spans="1:4" ht="12.75" customHeight="1" x14ac:dyDescent="0.25">
      <c r="A49" s="15">
        <v>6</v>
      </c>
      <c r="B49" s="12">
        <v>23126</v>
      </c>
      <c r="C49" s="12">
        <v>24011.797529052004</v>
      </c>
      <c r="D49" s="12">
        <v>-885.79752905200439</v>
      </c>
    </row>
    <row r="50" spans="1:4" ht="12.75" customHeight="1" x14ac:dyDescent="0.25">
      <c r="A50" s="15">
        <v>7</v>
      </c>
      <c r="B50" s="12">
        <v>23161</v>
      </c>
      <c r="C50" s="12">
        <v>23563.883115809222</v>
      </c>
      <c r="D50" s="12">
        <v>-402.88311580922164</v>
      </c>
    </row>
    <row r="51" spans="1:4" ht="12.75" customHeight="1" x14ac:dyDescent="0.25">
      <c r="A51" s="15">
        <v>8</v>
      </c>
      <c r="B51" s="12">
        <v>23920</v>
      </c>
      <c r="C51" s="12">
        <v>24657.321242254831</v>
      </c>
      <c r="D51" s="12">
        <v>-737.3212422548313</v>
      </c>
    </row>
    <row r="52" spans="1:4" ht="12.75" customHeight="1" x14ac:dyDescent="0.25">
      <c r="A52" s="15">
        <v>9</v>
      </c>
      <c r="B52" s="12">
        <v>24496</v>
      </c>
      <c r="C52" s="12">
        <v>24512.40775561746</v>
      </c>
      <c r="D52" s="12">
        <v>-16.40775561745977</v>
      </c>
    </row>
    <row r="53" spans="1:4" ht="12.75" customHeight="1" x14ac:dyDescent="0.25">
      <c r="A53" s="15">
        <v>10</v>
      </c>
      <c r="B53" s="12">
        <v>25842</v>
      </c>
      <c r="C53" s="12">
        <v>25763.933322031109</v>
      </c>
      <c r="D53" s="12">
        <v>78.066677968890872</v>
      </c>
    </row>
    <row r="54" spans="1:4" ht="12.75" customHeight="1" x14ac:dyDescent="0.25">
      <c r="A54" s="15">
        <v>11</v>
      </c>
      <c r="B54" s="12">
        <v>25688</v>
      </c>
      <c r="C54" s="12">
        <v>24815.408682222871</v>
      </c>
      <c r="D54" s="12">
        <v>872.59131777712901</v>
      </c>
    </row>
    <row r="55" spans="1:4" ht="12.75" customHeight="1" x14ac:dyDescent="0.25">
      <c r="A55" s="15">
        <v>12</v>
      </c>
      <c r="B55" s="12">
        <v>24531</v>
      </c>
      <c r="C55" s="12">
        <v>25381.888675441682</v>
      </c>
      <c r="D55" s="12">
        <v>-850.8886754416817</v>
      </c>
    </row>
    <row r="56" spans="1:4" ht="12.75" customHeight="1" x14ac:dyDescent="0.25">
      <c r="A56" s="15">
        <v>13</v>
      </c>
      <c r="B56" s="12">
        <v>25040</v>
      </c>
      <c r="C56" s="12">
        <v>25790.281228692449</v>
      </c>
      <c r="D56" s="12">
        <v>-750.28122869244908</v>
      </c>
    </row>
    <row r="57" spans="1:4" ht="12.75" customHeight="1" x14ac:dyDescent="0.25">
      <c r="A57" s="15">
        <v>14</v>
      </c>
      <c r="B57" s="12">
        <v>25348</v>
      </c>
      <c r="C57" s="12">
        <v>25500.45425541771</v>
      </c>
      <c r="D57" s="12">
        <v>-152.45425541770965</v>
      </c>
    </row>
    <row r="58" spans="1:4" ht="12.75" customHeight="1" x14ac:dyDescent="0.25">
      <c r="A58" s="15">
        <v>15</v>
      </c>
      <c r="B58" s="12">
        <v>23009</v>
      </c>
      <c r="C58" s="12">
        <v>22523.140802686296</v>
      </c>
      <c r="D58" s="12">
        <v>485.8591973137045</v>
      </c>
    </row>
    <row r="59" spans="1:4" ht="12.75" customHeight="1" x14ac:dyDescent="0.25">
      <c r="A59" s="15">
        <v>16</v>
      </c>
      <c r="B59" s="12">
        <v>24445</v>
      </c>
      <c r="C59" s="12">
        <v>24301.62450232674</v>
      </c>
      <c r="D59" s="12">
        <v>143.37549767325982</v>
      </c>
    </row>
    <row r="60" spans="1:4" ht="12.75" customHeight="1" x14ac:dyDescent="0.25">
      <c r="A60" s="15">
        <v>17</v>
      </c>
      <c r="B60" s="12">
        <v>23709</v>
      </c>
      <c r="C60" s="12">
        <v>24354.32031564942</v>
      </c>
      <c r="D60" s="12">
        <v>-645.32031564942008</v>
      </c>
    </row>
    <row r="61" spans="1:4" ht="12.75" customHeight="1" x14ac:dyDescent="0.25">
      <c r="A61" s="15">
        <v>18</v>
      </c>
      <c r="B61" s="12">
        <v>25629</v>
      </c>
      <c r="C61" s="12">
        <v>25447.75844209503</v>
      </c>
      <c r="D61" s="12">
        <v>181.24155790497025</v>
      </c>
    </row>
    <row r="62" spans="1:4" ht="12.75" customHeight="1" x14ac:dyDescent="0.25">
      <c r="A62" s="15">
        <v>19</v>
      </c>
      <c r="B62" s="12">
        <v>26751</v>
      </c>
      <c r="C62" s="12">
        <v>25539.976115409721</v>
      </c>
      <c r="D62" s="12">
        <v>1211.0238845902786</v>
      </c>
    </row>
    <row r="63" spans="1:4" ht="12.75" customHeight="1" x14ac:dyDescent="0.25">
      <c r="A63" s="15">
        <v>20</v>
      </c>
      <c r="B63" s="12">
        <v>26176</v>
      </c>
      <c r="C63" s="12">
        <v>26765.153775162027</v>
      </c>
      <c r="D63" s="12">
        <v>-589.15377516202716</v>
      </c>
    </row>
    <row r="64" spans="1:4" ht="12.75" customHeight="1" x14ac:dyDescent="0.25">
      <c r="A64" s="15">
        <v>21</v>
      </c>
      <c r="B64" s="12">
        <v>25076</v>
      </c>
      <c r="C64" s="12">
        <v>24551.929615609472</v>
      </c>
      <c r="D64" s="12">
        <v>524.07038439052849</v>
      </c>
    </row>
    <row r="65" spans="1:4" ht="12.75" customHeight="1" x14ac:dyDescent="0.25">
      <c r="A65" s="15">
        <v>22</v>
      </c>
      <c r="B65" s="12">
        <v>23574</v>
      </c>
      <c r="C65" s="12">
        <v>23260.882189203814</v>
      </c>
      <c r="D65" s="12">
        <v>313.11781079618595</v>
      </c>
    </row>
    <row r="66" spans="1:4" ht="12.75" customHeight="1" x14ac:dyDescent="0.25">
      <c r="A66" s="15">
        <v>23</v>
      </c>
      <c r="B66" s="12">
        <v>24733</v>
      </c>
      <c r="C66" s="12">
        <v>25052.539842174931</v>
      </c>
      <c r="D66" s="12">
        <v>-319.53984217493053</v>
      </c>
    </row>
    <row r="67" spans="1:4" ht="12.75" customHeight="1" x14ac:dyDescent="0.25">
      <c r="A67" s="15">
        <v>24</v>
      </c>
      <c r="B67" s="12">
        <v>27654</v>
      </c>
      <c r="C67" s="12">
        <v>26238.195641935228</v>
      </c>
      <c r="D67" s="12">
        <v>1415.8043580647718</v>
      </c>
    </row>
    <row r="68" spans="1:4" ht="12.75" customHeight="1" x14ac:dyDescent="0.25">
      <c r="A68" s="15">
        <v>25</v>
      </c>
      <c r="B68" s="12">
        <v>23588</v>
      </c>
      <c r="C68" s="12">
        <v>24868.104495545551</v>
      </c>
      <c r="D68" s="12">
        <v>-1280.1044955455509</v>
      </c>
    </row>
    <row r="69" spans="1:4" ht="12.75" customHeight="1" x14ac:dyDescent="0.25">
      <c r="A69" s="15">
        <v>26</v>
      </c>
      <c r="B69" s="12">
        <v>22973</v>
      </c>
      <c r="C69" s="12">
        <v>24130.363109028032</v>
      </c>
      <c r="D69" s="12">
        <v>-1157.3631090280323</v>
      </c>
    </row>
    <row r="70" spans="1:4" ht="12.75" customHeight="1" x14ac:dyDescent="0.25">
      <c r="A70" s="15">
        <v>27</v>
      </c>
      <c r="B70" s="12">
        <v>23586</v>
      </c>
      <c r="C70" s="12">
        <v>25092.061702166939</v>
      </c>
      <c r="D70" s="12">
        <v>-1506.0617021669386</v>
      </c>
    </row>
    <row r="71" spans="1:4" ht="12.75" customHeight="1" x14ac:dyDescent="0.25">
      <c r="A71" s="15">
        <v>28</v>
      </c>
      <c r="B71" s="12">
        <v>24705</v>
      </c>
      <c r="C71" s="12">
        <v>25566.324022071058</v>
      </c>
      <c r="D71" s="12">
        <v>-861.3240220710577</v>
      </c>
    </row>
    <row r="72" spans="1:4" ht="12.75" customHeight="1" x14ac:dyDescent="0.25">
      <c r="A72" s="15">
        <v>29</v>
      </c>
      <c r="B72" s="12">
        <v>26268</v>
      </c>
      <c r="C72" s="12">
        <v>24973.496122190911</v>
      </c>
      <c r="D72" s="12">
        <v>1294.5038778090893</v>
      </c>
    </row>
    <row r="73" spans="1:4" ht="12.75" customHeight="1" x14ac:dyDescent="0.25">
      <c r="A73" s="15">
        <v>30</v>
      </c>
      <c r="B73" s="12">
        <v>24806</v>
      </c>
      <c r="C73" s="12">
        <v>23919.579855737313</v>
      </c>
      <c r="D73" s="12">
        <v>886.42014426268724</v>
      </c>
    </row>
  </sheetData>
  <mergeCells count="7">
    <mergeCell ref="C7:C8"/>
    <mergeCell ref="E11:E12"/>
    <mergeCell ref="F11:F12"/>
    <mergeCell ref="B16:B17"/>
    <mergeCell ref="D16:D17"/>
    <mergeCell ref="E16:E17"/>
    <mergeCell ref="F16:G16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All Data</vt:lpstr>
      <vt:lpstr>Regression All</vt:lpstr>
      <vt:lpstr>Recent Data</vt:lpstr>
      <vt:lpstr>Total CostVsUnits ProducedData</vt:lpstr>
      <vt:lpstr>_STDS_DG38E8C3B8</vt:lpstr>
      <vt:lpstr>_STDS_DG3A8382B2</vt:lpstr>
      <vt:lpstr>Regression Recent</vt:lpstr>
      <vt:lpstr>ST_Month</vt:lpstr>
      <vt:lpstr>ST_Month_2</vt:lpstr>
      <vt:lpstr>ST_TotalCost</vt:lpstr>
      <vt:lpstr>ST_TotalCost_2</vt:lpstr>
      <vt:lpstr>ST_UnitsProduced</vt:lpstr>
      <vt:lpstr>ST_UnitsProduced_2</vt:lpstr>
      <vt:lpstr>'Regression All'!StatToolsHeader</vt:lpstr>
      <vt:lpstr>'Regression Recent'!StatToolsHeader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albright</dc:creator>
  <cp:lastModifiedBy>Chris Albright</cp:lastModifiedBy>
  <dcterms:created xsi:type="dcterms:W3CDTF">2002-08-08T19:24:18Z</dcterms:created>
  <dcterms:modified xsi:type="dcterms:W3CDTF">2014-02-12T18:39:22Z</dcterms:modified>
</cp:coreProperties>
</file>